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Thomas Klein\Downloads\"/>
    </mc:Choice>
  </mc:AlternateContent>
  <xr:revisionPtr revIDLastSave="0" documentId="8_{805C9247-3E12-4FE0-B6B4-22A538421484}" xr6:coauthVersionLast="47" xr6:coauthVersionMax="47" xr10:uidLastSave="{00000000-0000-0000-0000-000000000000}"/>
  <workbookProtection lockStructure="1"/>
  <bookViews>
    <workbookView xWindow="-108" yWindow="-108" windowWidth="23256" windowHeight="12456" tabRatio="500" xr2:uid="{00000000-000D-0000-FFFF-FFFF00000000}"/>
  </bookViews>
  <sheets>
    <sheet name="Start" sheetId="1" r:id="rId1"/>
    <sheet name="1 Einfache Rechnungen" sheetId="2" r:id="rId2"/>
    <sheet name="2 Gleichungen" sheetId="3" r:id="rId3"/>
    <sheet name="3 Rechnung" sheetId="4" r:id="rId4"/>
    <sheet name="4 Brüche" sheetId="5" r:id="rId5"/>
    <sheet name="5 Textaufgaben Brüche" sheetId="6" r:id="rId6"/>
    <sheet name="Textaufgaben nat. Zahlen"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F41" i="7" l="1"/>
  <c r="E28" i="7"/>
  <c r="H27" i="7"/>
  <c r="G41" i="7" s="1"/>
  <c r="A27" i="7"/>
  <c r="A25" i="7"/>
  <c r="I28" i="7" s="1"/>
  <c r="H24" i="7"/>
  <c r="D24" i="7"/>
  <c r="A24" i="7"/>
  <c r="H28" i="7" s="1"/>
  <c r="E23" i="7"/>
  <c r="E27" i="7" s="1"/>
  <c r="F21" i="7"/>
  <c r="F19" i="7"/>
  <c r="G6" i="7"/>
  <c r="C6" i="7"/>
  <c r="G5" i="7"/>
  <c r="G19" i="7" s="1"/>
  <c r="G4" i="7"/>
  <c r="C7" i="7" s="1"/>
  <c r="F1" i="7"/>
  <c r="E67" i="6"/>
  <c r="E66" i="6"/>
  <c r="F53" i="6"/>
  <c r="D52" i="6" s="1"/>
  <c r="F66" i="6" s="1"/>
  <c r="F67" i="6" s="1"/>
  <c r="F52" i="6"/>
  <c r="C54" i="6" s="1"/>
  <c r="F50" i="6"/>
  <c r="E48" i="6"/>
  <c r="E37" i="6"/>
  <c r="C37" i="6"/>
  <c r="F48" i="6" s="1"/>
  <c r="F35" i="6"/>
  <c r="E33" i="6"/>
  <c r="G21" i="6"/>
  <c r="I23" i="6" s="1"/>
  <c r="F19" i="6"/>
  <c r="E17" i="6"/>
  <c r="G4" i="6"/>
  <c r="A4" i="6" s="1"/>
  <c r="H3" i="6"/>
  <c r="G3" i="6"/>
  <c r="D3" i="6" s="1"/>
  <c r="F17" i="6" s="1"/>
  <c r="F1" i="6"/>
  <c r="G95" i="5"/>
  <c r="G94" i="5"/>
  <c r="I94" i="5" s="1"/>
  <c r="A94" i="5"/>
  <c r="H94" i="5" s="1"/>
  <c r="G93" i="5"/>
  <c r="F93" i="5"/>
  <c r="A93" i="5"/>
  <c r="H93" i="5" s="1"/>
  <c r="G89" i="5"/>
  <c r="C83" i="5"/>
  <c r="A83" i="5"/>
  <c r="H83" i="5" s="1"/>
  <c r="C82" i="5"/>
  <c r="A82" i="5"/>
  <c r="H82" i="5" s="1"/>
  <c r="G78" i="5"/>
  <c r="G72" i="5"/>
  <c r="J72" i="5" s="1"/>
  <c r="C72" i="5"/>
  <c r="H72" i="5" s="1"/>
  <c r="A72" i="5"/>
  <c r="F71" i="5"/>
  <c r="C71" i="5"/>
  <c r="A71" i="5"/>
  <c r="H71" i="5" s="1"/>
  <c r="G67" i="5"/>
  <c r="G61" i="5"/>
  <c r="J61" i="5" s="1"/>
  <c r="C61" i="5"/>
  <c r="H61" i="5" s="1"/>
  <c r="A61" i="5"/>
  <c r="F60" i="5"/>
  <c r="C60" i="5"/>
  <c r="A60" i="5"/>
  <c r="H60" i="5" s="1"/>
  <c r="G56" i="5"/>
  <c r="G50" i="5"/>
  <c r="J50" i="5" s="1"/>
  <c r="C50" i="5"/>
  <c r="H50" i="5" s="1"/>
  <c r="A50" i="5"/>
  <c r="F49" i="5"/>
  <c r="C49" i="5"/>
  <c r="A49" i="5"/>
  <c r="H49" i="5" s="1"/>
  <c r="G45" i="5"/>
  <c r="F43" i="5"/>
  <c r="F42" i="5"/>
  <c r="C42" i="5"/>
  <c r="A42" i="5" s="1"/>
  <c r="H42" i="5" s="1"/>
  <c r="G38" i="5"/>
  <c r="F36" i="5"/>
  <c r="A36" i="5"/>
  <c r="H36" i="5" s="1"/>
  <c r="F35" i="5"/>
  <c r="C35" i="5"/>
  <c r="H35" i="5" s="1"/>
  <c r="A35" i="5"/>
  <c r="G31" i="5"/>
  <c r="F29" i="5"/>
  <c r="B29" i="5"/>
  <c r="B28" i="5" s="1"/>
  <c r="H28" i="5" s="1"/>
  <c r="I28" i="5" s="1"/>
  <c r="F28" i="5"/>
  <c r="A28" i="5"/>
  <c r="G24" i="5"/>
  <c r="G14" i="5"/>
  <c r="B14" i="5"/>
  <c r="J14" i="5" s="1"/>
  <c r="G13" i="5"/>
  <c r="F13" i="5"/>
  <c r="G8" i="5"/>
  <c r="B6" i="5"/>
  <c r="F5" i="5"/>
  <c r="B5" i="5"/>
  <c r="G1" i="5"/>
  <c r="G41" i="4"/>
  <c r="B39" i="4"/>
  <c r="G38" i="4"/>
  <c r="H38" i="4" s="1"/>
  <c r="B38" i="4"/>
  <c r="G37" i="4"/>
  <c r="H37" i="4" s="1"/>
  <c r="B37" i="4"/>
  <c r="B36" i="4"/>
  <c r="G33" i="4"/>
  <c r="I33" i="4" s="1"/>
  <c r="C20" i="4"/>
  <c r="D20" i="4" s="1"/>
  <c r="C19" i="4"/>
  <c r="D19" i="4" s="1"/>
  <c r="C18" i="4"/>
  <c r="D18" i="4" s="1"/>
  <c r="D23" i="4" s="1"/>
  <c r="B9" i="4"/>
  <c r="C21" i="4" s="1"/>
  <c r="D21" i="4" s="1"/>
  <c r="B8" i="4"/>
  <c r="B7" i="4"/>
  <c r="B6" i="4"/>
  <c r="G36" i="4" s="1"/>
  <c r="E1" i="4"/>
  <c r="D28" i="3"/>
  <c r="L26" i="3"/>
  <c r="H26" i="3"/>
  <c r="G26" i="3"/>
  <c r="F26" i="3"/>
  <c r="E26" i="3"/>
  <c r="D26" i="3"/>
  <c r="K28" i="3" s="1"/>
  <c r="C26" i="3"/>
  <c r="B26" i="3"/>
  <c r="F5" i="3"/>
  <c r="K26" i="3" s="1"/>
  <c r="M26" i="3" s="1"/>
  <c r="D5" i="3"/>
  <c r="A5" i="3"/>
  <c r="I5" i="3" s="1"/>
  <c r="I26" i="3" s="1"/>
  <c r="F28" i="3" s="1"/>
  <c r="F30" i="3" s="1"/>
  <c r="A4" i="3"/>
  <c r="M1" i="3"/>
  <c r="T23" i="2"/>
  <c r="L23" i="2"/>
  <c r="N21" i="2"/>
  <c r="L21" i="2"/>
  <c r="H21" i="2"/>
  <c r="F21" i="2"/>
  <c r="D21" i="2"/>
  <c r="A21" i="2"/>
  <c r="U19" i="2"/>
  <c r="H19" i="2"/>
  <c r="E19" i="2" s="1"/>
  <c r="AC19" i="2" s="1"/>
  <c r="A19" i="2"/>
  <c r="U17" i="2"/>
  <c r="G17" i="2"/>
  <c r="D17" i="2"/>
  <c r="B17" i="2"/>
  <c r="AC17" i="2" s="1"/>
  <c r="S13" i="2"/>
  <c r="Q11" i="2"/>
  <c r="E11" i="2"/>
  <c r="B11" i="2"/>
  <c r="Y11" i="2" s="1"/>
  <c r="Q9" i="2"/>
  <c r="E9" i="2"/>
  <c r="B9" i="2" s="1"/>
  <c r="Y9" i="2" s="1"/>
  <c r="Q7" i="2"/>
  <c r="E7" i="2"/>
  <c r="B7" i="2"/>
  <c r="Y7" i="2" s="1"/>
  <c r="Y5" i="2"/>
  <c r="Q5" i="2"/>
  <c r="E5" i="2"/>
  <c r="B5" i="2"/>
  <c r="S1" i="2"/>
  <c r="C5" i="1"/>
  <c r="D5" i="1" s="1"/>
  <c r="A3" i="1" s="1"/>
  <c r="G49" i="5" l="1"/>
  <c r="I49" i="5" s="1"/>
  <c r="K49" i="5" s="1"/>
  <c r="I71" i="5"/>
  <c r="G71" i="5"/>
  <c r="I72" i="5" s="1"/>
  <c r="K72" i="5" s="1"/>
  <c r="I61" i="5"/>
  <c r="K61" i="5" s="1"/>
  <c r="M5" i="3"/>
  <c r="G82" i="5"/>
  <c r="I82" i="5" s="1"/>
  <c r="J94" i="5"/>
  <c r="E33" i="4"/>
  <c r="G60" i="5"/>
  <c r="I60" i="5" s="1"/>
  <c r="K60" i="5" s="1"/>
  <c r="H36" i="4"/>
  <c r="E82" i="5"/>
  <c r="C53" i="6"/>
  <c r="A4" i="7"/>
  <c r="A5" i="6"/>
  <c r="H31" i="7"/>
  <c r="I38" i="4"/>
  <c r="E38" i="4" s="1"/>
  <c r="B13" i="5"/>
  <c r="G22" i="6"/>
  <c r="I37" i="4"/>
  <c r="E37" i="4" s="1"/>
  <c r="G39" i="4"/>
  <c r="J49" i="5"/>
  <c r="J60" i="5"/>
  <c r="J71" i="5"/>
  <c r="I93" i="5"/>
  <c r="J93" i="5" s="1"/>
  <c r="H23" i="6"/>
  <c r="H21" i="6" s="1"/>
  <c r="I21" i="6" s="1"/>
  <c r="J28" i="7"/>
  <c r="K28" i="7" s="1"/>
  <c r="H29" i="7" s="1"/>
  <c r="E83" i="5"/>
  <c r="A43" i="5"/>
  <c r="H43" i="5" s="1"/>
  <c r="A26" i="3"/>
  <c r="A28" i="3" s="1"/>
  <c r="H29" i="5"/>
  <c r="I29" i="5" s="1"/>
  <c r="C21" i="6" l="1"/>
  <c r="E22" i="6"/>
  <c r="H30" i="7"/>
  <c r="K71" i="5"/>
  <c r="I83" i="5"/>
  <c r="M28" i="3"/>
  <c r="C30" i="3"/>
  <c r="I39" i="4"/>
  <c r="E39" i="4" s="1"/>
  <c r="H39" i="4"/>
  <c r="H41" i="4" s="1"/>
  <c r="I41" i="4" s="1"/>
  <c r="E41" i="4" s="1"/>
  <c r="G83" i="5"/>
  <c r="J83" i="5" s="1"/>
  <c r="H13" i="5"/>
  <c r="I13" i="5" s="1"/>
  <c r="I36" i="4"/>
  <c r="I50" i="5"/>
  <c r="K50" i="5" s="1"/>
  <c r="E36" i="4" l="1"/>
  <c r="A46" i="4"/>
  <c r="I31" i="7"/>
  <c r="J31" i="7" s="1"/>
  <c r="B29" i="7" s="1"/>
  <c r="I30" i="7"/>
  <c r="H33" i="7" s="1"/>
  <c r="M7" i="3"/>
  <c r="K83" i="5"/>
  <c r="J82" i="5"/>
  <c r="K82" i="5" s="1"/>
  <c r="F82" i="5" s="1"/>
  <c r="H14" i="5"/>
  <c r="J13" i="5" s="1"/>
  <c r="K30" i="3"/>
  <c r="M30" i="3"/>
  <c r="M9" i="3" s="1"/>
  <c r="F32" i="3"/>
  <c r="M32" i="3" s="1"/>
  <c r="M11" i="3" s="1"/>
  <c r="F33" i="6"/>
  <c r="A13" i="3" l="1"/>
</calcChain>
</file>

<file path=xl/sharedStrings.xml><?xml version="1.0" encoding="utf-8"?>
<sst xmlns="http://schemas.openxmlformats.org/spreadsheetml/2006/main" count="233" uniqueCount="132">
  <si>
    <t>Arbeitsmappe „Tabellenkalkulation Klasse 6“</t>
  </si>
  <si>
    <t>Wir arbeiten als Gruppe:</t>
  </si>
  <si>
    <t>nein</t>
  </si>
  <si>
    <t>Willkommen bei dieser Arbeitsmappe für die 6. Klasse. Hier siehst du eine ganze Reihe von Tabellenblättern, die verschiedene Aufgaben zur Tabellenkalkulation enthalten.
Du kannst durch Klicken zwischen den einzelnen Blättern wechseln.
Du erkennst, dass du etwas eingeben musst, daran, dass die Zelle gelb hervorgehoben ist. Genau wie oben bei der Eingabe deines Namens.
Du wirst sehen, dass sich die vorgegebenen Zahlen dauernd zufällig ändern werden. Deshalb kannst du die Aufgaben nicht selbst rechnen, sondern musst Formeln für das jeweilige Ergebnis eingeben.
Eine Formel beginnt immer mit =, z. B.
=A2*4-B3
Diese Formel multipliziert den Wert in Zelle A2 mit 4 und zieht B3 vom Ergebnis ab.
Viel Spaß und viel Erfolg bei den Aufgaben!</t>
  </si>
  <si>
    <t>A1: Grundrechenarten</t>
  </si>
  <si>
    <t>Trage jeweils eine passende Formel ein, um das Ergebnis zu bestimmen.</t>
  </si>
  <si>
    <t>+</t>
  </si>
  <si>
    <t>=</t>
  </si>
  <si>
    <t>·</t>
  </si>
  <si>
    <t>:</t>
  </si>
  <si>
    <t>-</t>
  </si>
  <si>
    <t>A2: Terme</t>
  </si>
  <si>
    <t>(</t>
  </si>
  <si>
    <t>)</t>
  </si>
  <si>
    <t>²</t>
  </si>
  <si>
    <t>[(</t>
  </si>
  <si>
    <t>)]</t>
  </si>
  <si>
    <t>Gleichungen mit + lösen</t>
  </si>
  <si>
    <t>Gib die notwendigen Formeln ein, dass die Gleichung automatisch Schritt für Schritt gelöst wird.</t>
  </si>
  <si>
    <t>x</t>
  </si>
  <si>
    <t>|-</t>
  </si>
  <si>
    <t>|:</t>
  </si>
  <si>
    <t>So in der Art soll es aussehen:</t>
  </si>
  <si>
    <t>Rechnung automatisch erstellen</t>
  </si>
  <si>
    <t>In einem Onlinehandel kann man folgende Artikel bestellen:</t>
  </si>
  <si>
    <t>Artikel</t>
  </si>
  <si>
    <t>Einzelpreis</t>
  </si>
  <si>
    <t>Kinderbuch</t>
  </si>
  <si>
    <t>Kugelschreiber</t>
  </si>
  <si>
    <t>Winterjacke</t>
  </si>
  <si>
    <t>Trinkflasche</t>
  </si>
  <si>
    <t>Es soll automatisch eine Rechnung in der folgenden Form erstellt werden:</t>
  </si>
  <si>
    <t>Sehr geehrter Kunde,</t>
  </si>
  <si>
    <t>vielen Dank für Ihren Einkauf:</t>
  </si>
  <si>
    <t>Anzahl</t>
  </si>
  <si>
    <t>Gesamtpreis</t>
  </si>
  <si>
    <t>Zu zahlen:</t>
  </si>
  <si>
    <t>Mit freundlichen Grüßen</t>
  </si>
  <si>
    <t>Ihr Online-Handel Allerlei.</t>
  </si>
  <si>
    <t>Erstelle eine solche Rechnung:</t>
  </si>
  <si>
    <t>A1: Brüche in Kommazahlen umwandeln</t>
  </si>
  <si>
    <t>Gib eine passende Formel ein, dass der Bruch automatisch in eine Kommazahl umgewandelt wird:</t>
  </si>
  <si>
    <t>A2: Unechte Brüche in gemischte Schreibweise</t>
  </si>
  <si>
    <r>
      <rPr>
        <sz val="10"/>
        <rFont val="Arial"/>
        <family val="2"/>
        <charset val="1"/>
      </rPr>
      <t xml:space="preserve">Gib die passenden Formeln ein, dass der unechte Bruch in die gemischte Schreibweise umgewandelt wird. 
Das ist gar nicht so einfach!
Du brauchst die </t>
    </r>
    <r>
      <rPr>
        <sz val="10"/>
        <rFont val="Courier New"/>
        <family val="3"/>
        <charset val="1"/>
      </rPr>
      <t>ABRUNDEN</t>
    </r>
    <r>
      <rPr>
        <sz val="10"/>
        <rFont val="Arial"/>
        <family val="2"/>
        <charset val="1"/>
      </rPr>
      <t>-Funktion dazu (siehe unten)!</t>
    </r>
  </si>
  <si>
    <t>Die Funktion ABRUNDEN:</t>
  </si>
  <si>
    <t>Damit kannst du eine Kommazahl abrunden:</t>
  </si>
  <si>
    <t>ABRUNDEN(7,456;0) ergibt 7</t>
  </si>
  <si>
    <t>ABRUNDEN(7/3;0) ergibt 2</t>
  </si>
  <si>
    <t>A3: Gemischte Schreibweise in unechten Bruch</t>
  </si>
  <si>
    <t>Gib auch hier die passenden Formeln an. Dies ist viel einfacher als Aufgabe 2!</t>
  </si>
  <si>
    <t>A4: Erweitern</t>
  </si>
  <si>
    <t>Erweitere den Bruch mit der angegebenen Erweiterungszahl:</t>
  </si>
  <si>
    <t>mit</t>
  </si>
  <si>
    <t>erweitert ist</t>
  </si>
  <si>
    <t>A5: Kürzen</t>
  </si>
  <si>
    <t>Kürze den Bruch mit der angegebenen Kürzungszahl:</t>
  </si>
  <si>
    <t>gekürzt ist</t>
  </si>
  <si>
    <t>A6: Addieren</t>
  </si>
  <si>
    <t>Addiere die beiden Brüche:</t>
  </si>
  <si>
    <t>Nebenrechnungen:</t>
  </si>
  <si>
    <t>A7: Subtrahieren</t>
  </si>
  <si>
    <t>Subtrahiere die beiden Brüche:</t>
  </si>
  <si>
    <t>A8: Multiplizieren</t>
  </si>
  <si>
    <t>Multipliziere die beiden Brüche:</t>
  </si>
  <si>
    <t>A9: Dividieren</t>
  </si>
  <si>
    <t>Dividiere die beiden Brüche:</t>
  </si>
  <si>
    <t>A10: Vollständig kürzen</t>
  </si>
  <si>
    <t>Kürze den Bruch vollständig</t>
  </si>
  <si>
    <t>TIPP</t>
  </si>
  <si>
    <t>Du musst irgendwie die Kürzungszahl bestimmen.</t>
  </si>
  <si>
    <t>Klicke auf fx und schaue dir die mathematischen</t>
  </si>
  <si>
    <t>Funktionen an.</t>
  </si>
  <si>
    <t>A1: Umgehungsstraße</t>
  </si>
  <si>
    <t xml:space="preserve">Eine geplante Umgehungsstraße ist </t>
  </si>
  <si>
    <t>km lang.</t>
  </si>
  <si>
    <t>der Straße ist bereits fertiggestellt.</t>
  </si>
  <si>
    <t>Wie viele km sind das?</t>
  </si>
  <si>
    <t>Rechnung:</t>
  </si>
  <si>
    <r>
      <rPr>
        <b/>
        <sz val="10"/>
        <rFont val="Arial"/>
        <family val="2"/>
        <charset val="1"/>
      </rPr>
      <t>Antwort:</t>
    </r>
    <r>
      <rPr>
        <sz val="10"/>
        <rFont val="Arial"/>
        <family val="2"/>
        <charset val="1"/>
      </rPr>
      <t xml:space="preserve"> Es sind </t>
    </r>
  </si>
  <si>
    <t>km.</t>
  </si>
  <si>
    <t>A2: Klassensprecherwahl</t>
  </si>
  <si>
    <t>Sascha hat</t>
  </si>
  <si>
    <t>Stimmen bei der</t>
  </si>
  <si>
    <t>Klassensprecherwahl bekommen. In der Klasse sind</t>
  </si>
  <si>
    <t>Kinder. Wie viel Prozent der Kinder haben Sascha gewählt?</t>
  </si>
  <si>
    <t>%.</t>
  </si>
  <si>
    <t>A3: Holzbalken</t>
  </si>
  <si>
    <t xml:space="preserve">Ein Holzbalken wiegt </t>
  </si>
  <si>
    <t>kg. Davon werden</t>
  </si>
  <si>
    <t>%</t>
  </si>
  <si>
    <t>abgeschnitten. Wie viel kg wiegt der Rest?</t>
  </si>
  <si>
    <t>Antwort:</t>
  </si>
  <si>
    <t>Der Rest wiegt</t>
  </si>
  <si>
    <t>kg.</t>
  </si>
  <si>
    <t>A4: Download</t>
  </si>
  <si>
    <t>Von einem Download wurden bereits</t>
  </si>
  <si>
    <t>MB</t>
  </si>
  <si>
    <t>heruntergeladen. Das sind</t>
  </si>
  <si>
    <t>des Downloads.</t>
  </si>
  <si>
    <t>Wie groß ist der gesamte Download?</t>
  </si>
  <si>
    <t>Wie viel muss noch heruntergeladen werden?</t>
  </si>
  <si>
    <t>Insgesamt:</t>
  </si>
  <si>
    <t>MB.</t>
  </si>
  <si>
    <t>Es müssen noch</t>
  </si>
  <si>
    <t>heruntergeladen werden.</t>
  </si>
  <si>
    <t>A1: Der Autokauf</t>
  </si>
  <si>
    <t>Konrads Mutter kauft einen Neuwagen, der zum Grundpreis von</t>
  </si>
  <si>
    <t>€ angeboten wird. Sie wählt ein Modell mit Sonderaustattung,</t>
  </si>
  <si>
    <t>wofür sie einen Aufpreis zahlen muss. Der Händler nimmt ihr altes</t>
  </si>
  <si>
    <t>Auto zum Preis von</t>
  </si>
  <si>
    <t>€ in Zahlung. Sie bezahlt</t>
  </si>
  <si>
    <t>insgesamt noch</t>
  </si>
  <si>
    <t>€ an den Händler.</t>
  </si>
  <si>
    <t>Wie hoch ist der Aufpreis für die Sonderausstattung?</t>
  </si>
  <si>
    <r>
      <rPr>
        <b/>
        <sz val="10"/>
        <rFont val="Arial"/>
        <family val="2"/>
        <charset val="1"/>
      </rPr>
      <t>Antwort:</t>
    </r>
    <r>
      <rPr>
        <sz val="10"/>
        <rFont val="Arial"/>
        <family val="2"/>
        <charset val="1"/>
      </rPr>
      <t xml:space="preserve"> Die Sonderausstattung kostet </t>
    </r>
  </si>
  <si>
    <t>€.</t>
  </si>
  <si>
    <t>A2: Getränke-Einkauf</t>
  </si>
  <si>
    <t xml:space="preserve">Im Supermarkt kostet ein Kasten Mineralwasser mit </t>
  </si>
  <si>
    <t>Flaschen</t>
  </si>
  <si>
    <t xml:space="preserve">€. Hinzu kommen </t>
  </si>
  <si>
    <t>ct Pfand pro Flasche und</t>
  </si>
  <si>
    <t>€ Pfand für den (leeren) Kasten.</t>
  </si>
  <si>
    <t>Franziska kauft einige Kästen Mineralwasser. Gleichzeitig bringt sie</t>
  </si>
  <si>
    <t>leere Kästen zurück. In einem davon fehlen</t>
  </si>
  <si>
    <t>Flaschen, die</t>
  </si>
  <si>
    <t>restlichen Kästen sind vollständig. Sie bezahlt mit einem</t>
  </si>
  <si>
    <t>€-Schein und</t>
  </si>
  <si>
    <t xml:space="preserve">erhält </t>
  </si>
  <si>
    <t>€ zurück.</t>
  </si>
  <si>
    <t>Wie viele Kästen Mineralwasser hat Franziska eingekauft?</t>
  </si>
  <si>
    <r>
      <rPr>
        <b/>
        <sz val="10"/>
        <rFont val="Arial"/>
        <family val="2"/>
        <charset val="1"/>
      </rPr>
      <t>Antwort:</t>
    </r>
    <r>
      <rPr>
        <sz val="10"/>
        <rFont val="Arial"/>
        <family val="2"/>
        <charset val="1"/>
      </rPr>
      <t xml:space="preserve"> Sie hat</t>
    </r>
  </si>
  <si>
    <t>Kästen eingekauft.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</si>
</sst>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Red]\-#,##0.00\ [$€-407]"/>
  </numFmts>
  <fonts count="8" x14ac:knownFonts="1">
    <font>
      <sz val="10"/>
      <name val="Arial"/>
      <family val="2"/>
      <charset val="1"/>
    </font>
    <font>
      <b/>
      <sz val="12"/>
      <color rgb="FF000000"/>
      <name val="Arial"/>
      <family val="2"/>
      <charset val="1"/>
    </font>
    <font>
      <sz val="10"/>
      <color rgb="FFFFFFFF"/>
      <name val="Arial"/>
      <family val="2"/>
      <charset val="1"/>
    </font>
    <font>
      <sz val="18"/>
      <color rgb="FF000000"/>
      <name val="Arial"/>
      <family val="2"/>
      <charset val="1"/>
    </font>
    <font>
      <sz val="10"/>
      <name val="Arial"/>
      <charset val="1"/>
    </font>
    <font>
      <b/>
      <sz val="10"/>
      <name val="Arial"/>
      <family val="2"/>
      <charset val="1"/>
    </font>
    <font>
      <sz val="10"/>
      <name val="Courier New"/>
      <family val="3"/>
      <charset val="1"/>
    </font>
    <font>
      <sz val="10"/>
      <name val="Arial"/>
      <family val="2"/>
      <charset val="1"/>
    </font>
  </fonts>
  <fills count="6">
    <fill>
      <patternFill patternType="none"/>
    </fill>
    <fill>
      <patternFill patternType="gray125"/>
    </fill>
    <fill>
      <patternFill patternType="solid">
        <fgColor rgb="FFFFFF38"/>
        <bgColor rgb="FFFFFF00"/>
      </patternFill>
    </fill>
    <fill>
      <patternFill patternType="solid">
        <fgColor rgb="FFFF0000"/>
        <bgColor rgb="FFCC0000"/>
      </patternFill>
    </fill>
    <fill>
      <patternFill patternType="solid">
        <fgColor rgb="FFFFFFFF"/>
        <bgColor rgb="FFFFFFCC"/>
      </patternFill>
    </fill>
    <fill>
      <patternFill patternType="solid">
        <fgColor rgb="FF7FFFD4"/>
        <bgColor rgb="FFCCFFCC"/>
      </patternFill>
    </fill>
  </fills>
  <borders count="1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bottom style="thin">
        <color auto="1"/>
      </bottom>
      <diagonal/>
    </border>
    <border>
      <left style="hair">
        <color auto="1"/>
      </left>
      <right style="hair">
        <color auto="1"/>
      </right>
      <top style="hair">
        <color auto="1"/>
      </top>
      <bottom/>
      <diagonal/>
    </border>
    <border>
      <left/>
      <right/>
      <top style="thin">
        <color auto="1"/>
      </top>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s>
  <cellStyleXfs count="8">
    <xf numFmtId="0" fontId="0" fillId="0" borderId="0"/>
    <xf numFmtId="0" fontId="1" fillId="0" borderId="0" applyBorder="0" applyProtection="0">
      <alignment horizontal="left" vertical="center"/>
    </xf>
    <xf numFmtId="0" fontId="2" fillId="0" borderId="0">
      <protection hidden="1"/>
    </xf>
    <xf numFmtId="0" fontId="7" fillId="0" borderId="0" applyProtection="0">
      <alignment horizontal="left" vertical="center" wrapText="1"/>
    </xf>
    <xf numFmtId="0" fontId="7" fillId="2" borderId="1">
      <alignment horizontal="center" vertical="center"/>
      <protection locked="0"/>
    </xf>
    <xf numFmtId="0" fontId="3" fillId="0" borderId="0" applyBorder="0" applyProtection="0"/>
    <xf numFmtId="0" fontId="7" fillId="0" borderId="0" applyBorder="0" applyProtection="0">
      <alignment horizontal="center" vertical="center"/>
    </xf>
    <xf numFmtId="0" fontId="7" fillId="3" borderId="0" applyBorder="0" applyProtection="0"/>
  </cellStyleXfs>
  <cellXfs count="70">
    <xf numFmtId="0" fontId="0" fillId="0" borderId="0" xfId="0"/>
    <xf numFmtId="0" fontId="0" fillId="0" borderId="0" xfId="0" applyAlignment="1">
      <alignment horizontal="left" vertical="center"/>
    </xf>
    <xf numFmtId="0" fontId="5" fillId="0" borderId="0" xfId="0" applyFont="1" applyAlignment="1">
      <alignment horizontal="center" vertical="center"/>
    </xf>
    <xf numFmtId="0" fontId="7" fillId="2" borderId="11" xfId="4" applyBorder="1" applyAlignment="1">
      <alignment horizontal="right" vertical="center"/>
      <protection locked="0"/>
    </xf>
    <xf numFmtId="0" fontId="7" fillId="2" borderId="11" xfId="4" applyBorder="1">
      <alignment horizontal="center" vertical="center"/>
      <protection locked="0"/>
    </xf>
    <xf numFmtId="0" fontId="7" fillId="2" borderId="1" xfId="4" applyAlignment="1">
      <alignment horizontal="left" vertical="center"/>
      <protection locked="0"/>
    </xf>
    <xf numFmtId="0" fontId="7" fillId="2" borderId="1" xfId="4">
      <alignment horizontal="center" vertical="center"/>
      <protection locked="0"/>
    </xf>
    <xf numFmtId="0" fontId="0" fillId="0" borderId="0" xfId="0" applyAlignment="1">
      <alignment horizontal="center" vertical="center"/>
    </xf>
    <xf numFmtId="0" fontId="7" fillId="0" borderId="0" xfId="6" applyBorder="1" applyProtection="1">
      <alignment horizontal="center" vertical="center"/>
    </xf>
    <xf numFmtId="0" fontId="7" fillId="0" borderId="0" xfId="3" applyProtection="1">
      <alignment horizontal="left" vertical="center" wrapText="1"/>
    </xf>
    <xf numFmtId="0" fontId="0" fillId="0" borderId="0" xfId="0" applyAlignment="1">
      <alignment horizontal="right" vertical="center"/>
    </xf>
    <xf numFmtId="0" fontId="1" fillId="0" borderId="0" xfId="1" applyBorder="1" applyProtection="1">
      <alignment horizontal="left" vertical="center"/>
    </xf>
    <xf numFmtId="0" fontId="0" fillId="0" borderId="0" xfId="0" applyAlignment="1">
      <alignment horizontal="left" vertical="center" wrapText="1"/>
    </xf>
    <xf numFmtId="0" fontId="3" fillId="0" borderId="0" xfId="5" applyBorder="1" applyAlignment="1" applyProtection="1">
      <alignment horizontal="center" vertical="center"/>
    </xf>
    <xf numFmtId="0" fontId="7" fillId="2" borderId="1" xfId="4">
      <alignment horizontal="center" vertical="center"/>
      <protection locked="0"/>
    </xf>
    <xf numFmtId="0" fontId="2" fillId="0" borderId="0" xfId="2">
      <protection hidden="1"/>
    </xf>
    <xf numFmtId="0" fontId="1" fillId="0" borderId="0" xfId="1" applyBorder="1" applyProtection="1">
      <alignment horizontal="left" vertical="center"/>
    </xf>
    <xf numFmtId="0" fontId="0" fillId="0" borderId="0" xfId="0" applyAlignment="1">
      <alignment horizontal="right" vertical="center"/>
    </xf>
    <xf numFmtId="0" fontId="7" fillId="0" borderId="0" xfId="3" applyProtection="1">
      <alignment horizontal="left" vertical="center" wrapText="1"/>
    </xf>
    <xf numFmtId="0" fontId="0" fillId="0" borderId="0" xfId="0" applyAlignment="1">
      <alignment horizontal="center"/>
    </xf>
    <xf numFmtId="0" fontId="0" fillId="0" borderId="0" xfId="0" applyAlignment="1">
      <alignment horizontal="center" vertical="center"/>
    </xf>
    <xf numFmtId="0" fontId="4" fillId="0" borderId="0" xfId="0" applyFont="1" applyAlignment="1">
      <alignment horizontal="center"/>
    </xf>
    <xf numFmtId="0" fontId="0" fillId="0" borderId="0" xfId="0" applyAlignment="1">
      <alignment horizontal="right"/>
    </xf>
    <xf numFmtId="0" fontId="7" fillId="2" borderId="1" xfId="4" applyAlignment="1">
      <alignment horizontal="right" vertical="center"/>
      <protection locked="0"/>
    </xf>
    <xf numFmtId="0" fontId="7" fillId="0" borderId="0" xfId="3" applyAlignment="1" applyProtection="1">
      <alignment horizontal="right" vertical="center" wrapText="1"/>
    </xf>
    <xf numFmtId="0" fontId="7" fillId="0" borderId="0" xfId="3" applyAlignment="1" applyProtection="1">
      <alignment horizontal="center" vertical="center" wrapText="1"/>
    </xf>
    <xf numFmtId="0" fontId="5" fillId="0" borderId="1" xfId="0" applyFont="1" applyBorder="1" applyAlignment="1">
      <alignment horizontal="left"/>
    </xf>
    <xf numFmtId="0" fontId="5" fillId="0" borderId="1" xfId="0" applyFont="1" applyBorder="1" applyAlignment="1">
      <alignment horizontal="center"/>
    </xf>
    <xf numFmtId="0" fontId="0" fillId="0" borderId="1" xfId="0" applyBorder="1" applyAlignment="1">
      <alignment horizontal="left"/>
    </xf>
    <xf numFmtId="164" fontId="0" fillId="0" borderId="1" xfId="0" applyNumberFormat="1" applyBorder="1" applyAlignment="1">
      <alignment horizontal="right"/>
    </xf>
    <xf numFmtId="0" fontId="0" fillId="4" borderId="2" xfId="0" applyFill="1" applyBorder="1"/>
    <xf numFmtId="0" fontId="0" fillId="4" borderId="3" xfId="0" applyFill="1" applyBorder="1"/>
    <xf numFmtId="0" fontId="0" fillId="4" borderId="4" xfId="0" applyFill="1" applyBorder="1"/>
    <xf numFmtId="0" fontId="0" fillId="4" borderId="5" xfId="0" applyFill="1" applyBorder="1"/>
    <xf numFmtId="0" fontId="0" fillId="4" borderId="0" xfId="0" applyFill="1"/>
    <xf numFmtId="0" fontId="0" fillId="4" borderId="6" xfId="0" applyFill="1" applyBorder="1"/>
    <xf numFmtId="0" fontId="5" fillId="4" borderId="1" xfId="0" applyFont="1" applyFill="1" applyBorder="1" applyAlignment="1">
      <alignment horizontal="left"/>
    </xf>
    <xf numFmtId="0" fontId="5" fillId="4" borderId="1" xfId="0" applyFont="1" applyFill="1" applyBorder="1" applyAlignment="1">
      <alignment horizontal="center"/>
    </xf>
    <xf numFmtId="0" fontId="0" fillId="4" borderId="1" xfId="0" applyFill="1" applyBorder="1" applyAlignment="1">
      <alignment horizontal="left"/>
    </xf>
    <xf numFmtId="0" fontId="0" fillId="4" borderId="1" xfId="0" applyFill="1" applyBorder="1" applyAlignment="1">
      <alignment horizontal="center"/>
    </xf>
    <xf numFmtId="164" fontId="0" fillId="4" borderId="1" xfId="0" applyNumberFormat="1" applyFill="1" applyBorder="1"/>
    <xf numFmtId="164" fontId="5" fillId="4" borderId="0" xfId="0" applyNumberFormat="1" applyFont="1" applyFill="1"/>
    <xf numFmtId="0" fontId="0" fillId="4" borderId="7" xfId="0" applyFill="1" applyBorder="1"/>
    <xf numFmtId="0" fontId="0" fillId="4" borderId="8" xfId="0" applyFill="1" applyBorder="1"/>
    <xf numFmtId="0" fontId="0" fillId="4" borderId="9" xfId="0" applyFill="1" applyBorder="1"/>
    <xf numFmtId="0" fontId="7" fillId="2" borderId="1" xfId="4" applyAlignment="1">
      <alignment horizontal="left" vertical="center"/>
      <protection locked="0"/>
    </xf>
    <xf numFmtId="0" fontId="0" fillId="0" borderId="1" xfId="0" applyBorder="1"/>
    <xf numFmtId="164" fontId="7" fillId="2" borderId="1" xfId="4" applyNumberFormat="1">
      <alignment horizontal="center" vertical="center"/>
      <protection locked="0"/>
    </xf>
    <xf numFmtId="164" fontId="2" fillId="0" borderId="0" xfId="2" applyNumberFormat="1">
      <protection hidden="1"/>
    </xf>
    <xf numFmtId="164" fontId="5" fillId="2" borderId="1" xfId="4" applyNumberFormat="1" applyFont="1">
      <alignment horizontal="center" vertical="center"/>
      <protection locked="0"/>
    </xf>
    <xf numFmtId="0" fontId="0" fillId="4" borderId="10" xfId="0" applyFill="1" applyBorder="1" applyAlignment="1">
      <alignment horizontal="center"/>
    </xf>
    <xf numFmtId="0" fontId="0" fillId="4" borderId="12" xfId="0" applyFill="1" applyBorder="1" applyAlignment="1">
      <alignment horizontal="center"/>
    </xf>
    <xf numFmtId="0" fontId="0" fillId="0" borderId="0" xfId="0" applyAlignment="1">
      <alignment horizontal="left"/>
    </xf>
    <xf numFmtId="0" fontId="7" fillId="2" borderId="13" xfId="4" applyBorder="1">
      <alignment horizontal="center" vertical="center"/>
      <protection locked="0"/>
    </xf>
    <xf numFmtId="0" fontId="7" fillId="2" borderId="14" xfId="4" applyBorder="1">
      <alignment horizontal="center" vertical="center"/>
      <protection locked="0"/>
    </xf>
    <xf numFmtId="0" fontId="0" fillId="5" borderId="2" xfId="0" applyFill="1" applyBorder="1"/>
    <xf numFmtId="0" fontId="0" fillId="5" borderId="3" xfId="0" applyFill="1" applyBorder="1"/>
    <xf numFmtId="0" fontId="0" fillId="5" borderId="4" xfId="0" applyFill="1" applyBorder="1"/>
    <xf numFmtId="0" fontId="0" fillId="5" borderId="5" xfId="0" applyFill="1" applyBorder="1"/>
    <xf numFmtId="0" fontId="0" fillId="5" borderId="0" xfId="0" applyFill="1"/>
    <xf numFmtId="0" fontId="0" fillId="5" borderId="6" xfId="0" applyFill="1" applyBorder="1"/>
    <xf numFmtId="0" fontId="0" fillId="5" borderId="7" xfId="0" applyFill="1" applyBorder="1"/>
    <xf numFmtId="0" fontId="0" fillId="5" borderId="8" xfId="0" applyFill="1" applyBorder="1"/>
    <xf numFmtId="0" fontId="0" fillId="5" borderId="9" xfId="0" applyFill="1" applyBorder="1"/>
    <xf numFmtId="0" fontId="2" fillId="0" borderId="0" xfId="0" applyFont="1"/>
    <xf numFmtId="0" fontId="5" fillId="0" borderId="0" xfId="0" applyFont="1"/>
    <xf numFmtId="0" fontId="5" fillId="5" borderId="2" xfId="0" applyFont="1" applyFill="1" applyBorder="1"/>
    <xf numFmtId="0" fontId="0" fillId="0" borderId="0" xfId="0" applyAlignment="1">
      <alignment horizontal="left" vertical="center"/>
    </xf>
    <xf numFmtId="4" fontId="0" fillId="0" borderId="0" xfId="0" applyNumberFormat="1"/>
    <xf numFmtId="4" fontId="2" fillId="0" borderId="0" xfId="2" applyNumberFormat="1">
      <protection hidden="1"/>
    </xf>
  </cellXfs>
  <cellStyles count="8">
    <cellStyle name="Aufgabe-Titel" xfId="1" xr:uid="{00000000-0005-0000-0000-000006000000}"/>
    <cellStyle name="Ausblenden" xfId="2" xr:uid="{00000000-0005-0000-0000-000007000000}"/>
    <cellStyle name="Beschreibung" xfId="3" xr:uid="{00000000-0005-0000-0000-000008000000}"/>
    <cellStyle name="Eingabe" xfId="4" xr:uid="{00000000-0005-0000-0000-000009000000}"/>
    <cellStyle name="Heading 1 1" xfId="5" xr:uid="{00000000-0005-0000-0000-00000A000000}"/>
    <cellStyle name="Quelle" xfId="6" xr:uid="{00000000-0005-0000-0000-00000B000000}"/>
    <cellStyle name="Standard" xfId="0" builtinId="0"/>
    <cellStyle name="Unbenannt1" xfId="7" xr:uid="{00000000-0005-0000-0000-00000C000000}"/>
  </cellStyles>
  <dxfs count="18">
    <dxf>
      <font>
        <b/>
        <i val="0"/>
        <sz val="10"/>
        <color rgb="FFFFFFFF"/>
        <name val="Arial"/>
        <family val="2"/>
        <charset val="1"/>
      </font>
      <fill>
        <patternFill>
          <bgColor rgb="FFCC0000"/>
        </patternFill>
      </fill>
    </dxf>
    <dxf>
      <font>
        <b val="0"/>
        <i val="0"/>
        <sz val="10"/>
        <color rgb="FF006600"/>
      </font>
      <fill>
        <patternFill>
          <bgColor rgb="FFCCFFCC"/>
        </patternFill>
      </fill>
    </dxf>
    <dxf>
      <font>
        <b val="0"/>
        <i val="0"/>
        <sz val="10"/>
        <color rgb="FFCC0000"/>
      </font>
      <fill>
        <patternFill>
          <bgColor rgb="FFFFCCCC"/>
        </patternFill>
      </fill>
    </dxf>
    <dxf>
      <font>
        <b/>
        <i val="0"/>
        <sz val="10"/>
        <color rgb="FFFFFFFF"/>
        <name val="Arial"/>
        <family val="2"/>
        <charset val="1"/>
      </font>
      <fill>
        <patternFill>
          <bgColor rgb="FFCC0000"/>
        </patternFill>
      </fill>
    </dxf>
    <dxf>
      <font>
        <b val="0"/>
        <i val="0"/>
        <sz val="10"/>
        <color rgb="FF006600"/>
      </font>
      <fill>
        <patternFill>
          <bgColor rgb="FFCCFFCC"/>
        </patternFill>
      </fill>
    </dxf>
    <dxf>
      <font>
        <b val="0"/>
        <i val="0"/>
        <sz val="10"/>
        <color rgb="FFCC0000"/>
      </font>
      <fill>
        <patternFill>
          <bgColor rgb="FFFFCCCC"/>
        </patternFill>
      </fill>
    </dxf>
    <dxf>
      <font>
        <b/>
        <i val="0"/>
        <sz val="10"/>
        <color rgb="FFFFFFFF"/>
        <name val="Arial"/>
        <family val="2"/>
        <charset val="1"/>
      </font>
      <fill>
        <patternFill>
          <bgColor rgb="FFCC0000"/>
        </patternFill>
      </fill>
    </dxf>
    <dxf>
      <font>
        <b val="0"/>
        <i val="0"/>
        <sz val="10"/>
        <color rgb="FF006600"/>
      </font>
      <fill>
        <patternFill>
          <bgColor rgb="FFCCFFCC"/>
        </patternFill>
      </fill>
    </dxf>
    <dxf>
      <font>
        <b val="0"/>
        <i val="0"/>
        <sz val="10"/>
        <color rgb="FFCC0000"/>
      </font>
      <fill>
        <patternFill>
          <bgColor rgb="FFFFCCCC"/>
        </patternFill>
      </fill>
    </dxf>
    <dxf>
      <font>
        <b val="0"/>
        <i val="0"/>
        <sz val="10"/>
        <color rgb="FF006600"/>
      </font>
      <fill>
        <patternFill>
          <bgColor rgb="FFCCFFCC"/>
        </patternFill>
      </fill>
    </dxf>
    <dxf>
      <font>
        <b val="0"/>
        <i val="0"/>
        <sz val="10"/>
        <color rgb="FFCC0000"/>
      </font>
      <fill>
        <patternFill>
          <bgColor rgb="FFFFCCCC"/>
        </patternFill>
      </fill>
    </dxf>
    <dxf>
      <font>
        <b/>
        <i val="0"/>
        <sz val="10"/>
        <color rgb="FFFFFFFF"/>
        <name val="Arial"/>
        <family val="2"/>
        <charset val="1"/>
      </font>
      <fill>
        <patternFill>
          <bgColor rgb="FFCC0000"/>
        </patternFill>
      </fill>
    </dxf>
    <dxf>
      <font>
        <b val="0"/>
        <i val="0"/>
        <sz val="10"/>
        <color rgb="FF006600"/>
      </font>
      <fill>
        <patternFill>
          <bgColor rgb="FFCCFFCC"/>
        </patternFill>
      </fill>
    </dxf>
    <dxf>
      <font>
        <b val="0"/>
        <i val="0"/>
        <sz val="10"/>
        <color rgb="FFCC0000"/>
      </font>
      <fill>
        <patternFill>
          <bgColor rgb="FFFFCCCC"/>
        </patternFill>
      </fill>
    </dxf>
    <dxf>
      <font>
        <b/>
        <i val="0"/>
        <sz val="10"/>
        <color rgb="FFFFFFFF"/>
        <name val="Arial"/>
        <family val="2"/>
        <charset val="1"/>
      </font>
      <fill>
        <patternFill>
          <bgColor rgb="FFCC0000"/>
        </patternFill>
      </fill>
    </dxf>
    <dxf>
      <font>
        <b/>
        <i val="0"/>
        <sz val="10"/>
        <color rgb="FFFFFFFF"/>
        <name val="Arial"/>
        <family val="2"/>
        <charset val="1"/>
      </font>
      <fill>
        <patternFill>
          <bgColor rgb="FFCC0000"/>
        </patternFill>
      </fill>
    </dxf>
    <dxf>
      <font>
        <b val="0"/>
        <i val="0"/>
        <sz val="10"/>
        <color rgb="FF006600"/>
      </font>
      <fill>
        <patternFill>
          <bgColor rgb="FFCCFFCC"/>
        </patternFill>
      </fill>
    </dxf>
    <dxf>
      <font>
        <b val="0"/>
        <i val="0"/>
        <sz val="10"/>
        <color rgb="FFCC0000"/>
      </font>
      <fill>
        <patternFill>
          <bgColor rgb="FFFFCCCC"/>
        </patternFill>
      </fill>
    </dxf>
  </dxfs>
  <tableStyles count="0" defaultTableStyle="TableStyleMedium2" defaultPivotStyle="PivotStyleLight16"/>
  <colors>
    <indexedColors>
      <rgbColor rgb="FF000000"/>
      <rgbColor rgb="FFFFFFFF"/>
      <rgbColor rgb="FFFF0000"/>
      <rgbColor rgb="FF00FF00"/>
      <rgbColor rgb="FF0000FF"/>
      <rgbColor rgb="FFFFFF38"/>
      <rgbColor rgb="FFFF00FF"/>
      <rgbColor rgb="FF00FFFF"/>
      <rgbColor rgb="FFCC0000"/>
      <rgbColor rgb="FF0066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7FFFD4"/>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
  <sheetViews>
    <sheetView showGridLines="0" tabSelected="1" zoomScaleNormal="100" workbookViewId="0">
      <selection activeCell="B3" sqref="B3"/>
    </sheetView>
  </sheetViews>
  <sheetFormatPr baseColWidth="10" defaultColWidth="11.5546875" defaultRowHeight="13.2" x14ac:dyDescent="0.25"/>
  <cols>
    <col min="1" max="1" width="31.33203125" customWidth="1"/>
    <col min="2" max="2" width="14.88671875" customWidth="1"/>
    <col min="3" max="3" width="30.6640625" customWidth="1"/>
  </cols>
  <sheetData>
    <row r="1" spans="1:4" ht="22.8" x14ac:dyDescent="0.25">
      <c r="A1" s="13" t="s">
        <v>0</v>
      </c>
      <c r="B1" s="13"/>
      <c r="C1" s="13"/>
    </row>
    <row r="3" spans="1:4" x14ac:dyDescent="0.25">
      <c r="A3" t="str">
        <f>IF(D5,"Gebt hier euren Gruppennamen ein:","Gib hier deinen Namen ein:")</f>
        <v>Gib hier deinen Namen ein:</v>
      </c>
      <c r="B3" s="14"/>
    </row>
    <row r="5" spans="1:4" x14ac:dyDescent="0.25">
      <c r="A5" t="s">
        <v>1</v>
      </c>
      <c r="B5" s="14" t="s">
        <v>2</v>
      </c>
      <c r="C5" s="15" t="str">
        <f>LOWER(B5)</f>
        <v>nein</v>
      </c>
      <c r="D5" s="15" t="b">
        <f>IF(OR(C5="ja",C5="j"),TRUE())</f>
        <v>0</v>
      </c>
    </row>
    <row r="7" spans="1:4" ht="225" customHeight="1" x14ac:dyDescent="0.25">
      <c r="A7" s="12" t="s">
        <v>3</v>
      </c>
      <c r="B7" s="12"/>
      <c r="C7" s="12"/>
    </row>
  </sheetData>
  <sheetProtection sheet="1" objects="1" scenarios="1"/>
  <mergeCells count="2">
    <mergeCell ref="A1:C1"/>
    <mergeCell ref="A7:C7"/>
  </mergeCells>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Roman,Standard"&amp;12&amp;A</oddHeader>
    <oddFooter>&amp;C&amp;"Times New Roman,Standard"&amp;12Seite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3"/>
  <sheetViews>
    <sheetView showGridLines="0" zoomScaleNormal="100" workbookViewId="0">
      <selection activeCell="A13" sqref="A13:R13"/>
    </sheetView>
  </sheetViews>
  <sheetFormatPr baseColWidth="10" defaultColWidth="11.5546875" defaultRowHeight="13.2" x14ac:dyDescent="0.25"/>
  <cols>
    <col min="1" max="43" width="3.109375" customWidth="1"/>
  </cols>
  <sheetData>
    <row r="1" spans="1:25" ht="15.6" x14ac:dyDescent="0.25">
      <c r="A1" s="11" t="s">
        <v>4</v>
      </c>
      <c r="B1" s="11"/>
      <c r="C1" s="11"/>
      <c r="D1" s="11"/>
      <c r="E1" s="11"/>
      <c r="F1" s="11"/>
      <c r="G1" s="11"/>
      <c r="H1" s="11"/>
      <c r="I1" s="11"/>
      <c r="J1" s="11"/>
      <c r="K1" s="11"/>
      <c r="L1" s="11"/>
      <c r="M1" s="11"/>
      <c r="N1" s="11"/>
      <c r="O1" s="11"/>
      <c r="P1" s="11"/>
      <c r="Q1" s="11"/>
      <c r="R1" s="11"/>
      <c r="S1" s="10" t="str">
        <f>IF(Start!B3="","kein Name!",Start!B3)</f>
        <v>kein Name!</v>
      </c>
      <c r="T1" s="10"/>
      <c r="U1" s="10"/>
      <c r="V1" s="10"/>
      <c r="W1" s="10"/>
      <c r="X1" s="10"/>
    </row>
    <row r="3" spans="1:25" ht="13.05" customHeight="1" x14ac:dyDescent="0.25">
      <c r="A3" s="9" t="s">
        <v>5</v>
      </c>
      <c r="B3" s="9"/>
      <c r="C3" s="9"/>
      <c r="D3" s="9"/>
      <c r="E3" s="9"/>
      <c r="F3" s="9"/>
      <c r="G3" s="9"/>
      <c r="H3" s="9"/>
      <c r="I3" s="9"/>
      <c r="J3" s="9"/>
      <c r="K3" s="9"/>
      <c r="L3" s="9"/>
      <c r="M3" s="9"/>
      <c r="N3" s="9"/>
      <c r="O3" s="9"/>
      <c r="P3" s="9"/>
      <c r="Q3" s="9"/>
      <c r="R3" s="9"/>
      <c r="S3" s="9"/>
      <c r="T3" s="9"/>
      <c r="U3" s="9"/>
      <c r="V3" s="9"/>
      <c r="W3" s="9"/>
      <c r="X3" s="9"/>
    </row>
    <row r="5" spans="1:25" x14ac:dyDescent="0.25">
      <c r="B5" s="8">
        <f ca="1">RANDBETWEEN(1,20)</f>
        <v>13</v>
      </c>
      <c r="C5" s="8"/>
      <c r="D5" s="19" t="s">
        <v>6</v>
      </c>
      <c r="E5" s="7">
        <f ca="1">RANDBETWEEN(1,20)</f>
        <v>12</v>
      </c>
      <c r="F5" s="7"/>
      <c r="G5" s="19" t="s">
        <v>7</v>
      </c>
      <c r="H5" s="6"/>
      <c r="I5" s="6"/>
      <c r="J5" s="6"/>
      <c r="K5" s="6"/>
      <c r="L5" s="6"/>
      <c r="M5" s="6"/>
      <c r="N5" s="6"/>
      <c r="O5" s="6"/>
      <c r="Q5" s="10" t="str">
        <f>IF(H5="","Gib eine Formel ein...",IF(H5=Y5,"Richtig!","Leider falsch..."))</f>
        <v>Gib eine Formel ein...</v>
      </c>
      <c r="R5" s="10"/>
      <c r="S5" s="10"/>
      <c r="T5" s="10"/>
      <c r="U5" s="10"/>
      <c r="V5" s="10"/>
      <c r="W5" s="10"/>
      <c r="X5" s="10"/>
      <c r="Y5" s="15">
        <f ca="1">B5+E5</f>
        <v>25</v>
      </c>
    </row>
    <row r="6" spans="1:25" x14ac:dyDescent="0.25">
      <c r="B6" s="19"/>
      <c r="D6" s="19"/>
      <c r="F6" s="19"/>
      <c r="G6" s="19"/>
    </row>
    <row r="7" spans="1:25" x14ac:dyDescent="0.25">
      <c r="B7" s="7">
        <f ca="1">RANDBETWEEN(1,20)</f>
        <v>18</v>
      </c>
      <c r="C7" s="7"/>
      <c r="D7" s="21" t="s">
        <v>8</v>
      </c>
      <c r="E7" s="7">
        <f ca="1">RANDBETWEEN(1,20)</f>
        <v>6</v>
      </c>
      <c r="F7" s="7"/>
      <c r="G7" s="19" t="s">
        <v>7</v>
      </c>
      <c r="H7" s="6"/>
      <c r="I7" s="6"/>
      <c r="J7" s="6"/>
      <c r="K7" s="6"/>
      <c r="L7" s="6"/>
      <c r="M7" s="6"/>
      <c r="N7" s="6"/>
      <c r="O7" s="6"/>
      <c r="Q7" s="10" t="str">
        <f>IF(H7="","Gib eine Formel ein...",IF(H7=Y7,"Richtig!","Leider falsch..."))</f>
        <v>Gib eine Formel ein...</v>
      </c>
      <c r="R7" s="10"/>
      <c r="S7" s="10"/>
      <c r="T7" s="10"/>
      <c r="U7" s="10"/>
      <c r="V7" s="10"/>
      <c r="W7" s="10"/>
      <c r="X7" s="10"/>
      <c r="Y7" s="15">
        <f ca="1">B7*E7</f>
        <v>108</v>
      </c>
    </row>
    <row r="9" spans="1:25" x14ac:dyDescent="0.25">
      <c r="B9" s="7">
        <f ca="1">RANDBETWEEN(1,20)*E9</f>
        <v>17</v>
      </c>
      <c r="C9" s="7"/>
      <c r="D9" s="21" t="s">
        <v>9</v>
      </c>
      <c r="E9" s="7">
        <f ca="1">RANDBETWEEN(1,20)</f>
        <v>17</v>
      </c>
      <c r="F9" s="7"/>
      <c r="G9" s="19" t="s">
        <v>7</v>
      </c>
      <c r="H9" s="6"/>
      <c r="I9" s="6"/>
      <c r="J9" s="6"/>
      <c r="K9" s="6"/>
      <c r="L9" s="6"/>
      <c r="M9" s="6"/>
      <c r="N9" s="6"/>
      <c r="O9" s="6"/>
      <c r="Q9" s="10" t="str">
        <f>IF(H9="","Gib eine Formel ein...",IF(H9=Y9,"Richtig!","Leider falsch..."))</f>
        <v>Gib eine Formel ein...</v>
      </c>
      <c r="R9" s="10"/>
      <c r="S9" s="10"/>
      <c r="T9" s="10"/>
      <c r="U9" s="10"/>
      <c r="V9" s="10"/>
      <c r="W9" s="10"/>
      <c r="X9" s="10"/>
      <c r="Y9" s="15">
        <f ca="1">B9/E9</f>
        <v>1</v>
      </c>
    </row>
    <row r="11" spans="1:25" x14ac:dyDescent="0.25">
      <c r="B11" s="7">
        <f ca="1">E11+RANDBETWEEN(1,20)</f>
        <v>8</v>
      </c>
      <c r="C11" s="7"/>
      <c r="D11" s="21" t="s">
        <v>10</v>
      </c>
      <c r="E11" s="7">
        <f ca="1">RANDBETWEEN(1,20)</f>
        <v>6</v>
      </c>
      <c r="F11" s="7"/>
      <c r="G11" s="19" t="s">
        <v>7</v>
      </c>
      <c r="H11" s="6"/>
      <c r="I11" s="6"/>
      <c r="J11" s="6"/>
      <c r="K11" s="6"/>
      <c r="L11" s="6"/>
      <c r="M11" s="6"/>
      <c r="N11" s="6"/>
      <c r="O11" s="6"/>
      <c r="Q11" s="10" t="str">
        <f>IF(H11="","Gib eine Formel ein...",IF(H11=Y11,"Richtig!","Leider falsch..."))</f>
        <v>Gib eine Formel ein...</v>
      </c>
      <c r="R11" s="10"/>
      <c r="S11" s="10"/>
      <c r="T11" s="10"/>
      <c r="U11" s="10"/>
      <c r="V11" s="10"/>
      <c r="W11" s="10"/>
      <c r="X11" s="10"/>
      <c r="Y11" s="15">
        <f ca="1">B11-E11</f>
        <v>2</v>
      </c>
    </row>
    <row r="13" spans="1:25" ht="15.6" x14ac:dyDescent="0.25">
      <c r="A13" s="11" t="s">
        <v>11</v>
      </c>
      <c r="B13" s="11"/>
      <c r="C13" s="11"/>
      <c r="D13" s="11"/>
      <c r="E13" s="11"/>
      <c r="F13" s="11"/>
      <c r="G13" s="11"/>
      <c r="H13" s="11"/>
      <c r="I13" s="11"/>
      <c r="J13" s="11"/>
      <c r="K13" s="11"/>
      <c r="L13" s="11"/>
      <c r="M13" s="11"/>
      <c r="N13" s="11"/>
      <c r="O13" s="11"/>
      <c r="P13" s="11"/>
      <c r="Q13" s="11"/>
      <c r="R13" s="11"/>
      <c r="S13" s="10" t="str">
        <f>IF(Start!B3="","kein Name!",Start!B3)</f>
        <v>kein Name!</v>
      </c>
      <c r="T13" s="10"/>
      <c r="U13" s="10"/>
      <c r="V13" s="10"/>
      <c r="W13" s="10"/>
      <c r="X13" s="10"/>
    </row>
    <row r="15" spans="1:25" ht="13.05" customHeight="1" x14ac:dyDescent="0.25">
      <c r="A15" s="9" t="s">
        <v>5</v>
      </c>
      <c r="B15" s="9"/>
      <c r="C15" s="9"/>
      <c r="D15" s="9"/>
      <c r="E15" s="9"/>
      <c r="F15" s="9"/>
      <c r="G15" s="9"/>
      <c r="H15" s="9"/>
      <c r="I15" s="9"/>
      <c r="J15" s="9"/>
      <c r="K15" s="9"/>
      <c r="L15" s="9"/>
      <c r="M15" s="9"/>
      <c r="N15" s="9"/>
      <c r="O15" s="9"/>
      <c r="P15" s="9"/>
      <c r="Q15" s="9"/>
      <c r="R15" s="9"/>
      <c r="S15" s="9"/>
      <c r="T15" s="9"/>
      <c r="U15" s="9"/>
      <c r="V15" s="9"/>
      <c r="W15" s="9"/>
      <c r="X15" s="9"/>
    </row>
    <row r="17" spans="1:29" x14ac:dyDescent="0.25">
      <c r="A17" s="22" t="s">
        <v>12</v>
      </c>
      <c r="B17" s="19">
        <f ca="1">RANDBETWEEN(1,9)</f>
        <v>2</v>
      </c>
      <c r="C17" s="21" t="s">
        <v>6</v>
      </c>
      <c r="D17" s="19">
        <f ca="1">RANDBETWEEN(1,9)</f>
        <v>1</v>
      </c>
      <c r="E17" t="s">
        <v>13</v>
      </c>
      <c r="F17" s="21" t="s">
        <v>8</v>
      </c>
      <c r="G17" s="19">
        <f ca="1">RANDBETWEEN(1,9)</f>
        <v>6</v>
      </c>
      <c r="I17" t="s">
        <v>7</v>
      </c>
      <c r="J17" s="6"/>
      <c r="K17" s="6"/>
      <c r="L17" s="6"/>
      <c r="M17" s="6"/>
      <c r="N17" s="6"/>
      <c r="O17" s="6"/>
      <c r="P17" s="6"/>
      <c r="Q17" s="6"/>
      <c r="R17" s="6"/>
      <c r="S17" s="6"/>
      <c r="U17" s="10" t="str">
        <f>IF(J17="","Gib eine Formel ein...",IF(J17=AC17,"Richtig!","Leider falsch..."))</f>
        <v>Gib eine Formel ein...</v>
      </c>
      <c r="V17" s="10"/>
      <c r="W17" s="10"/>
      <c r="X17" s="10"/>
      <c r="Y17" s="10"/>
      <c r="Z17" s="10"/>
      <c r="AA17" s="10"/>
      <c r="AB17" s="10"/>
      <c r="AC17" s="15">
        <f ca="1">(B17+D17)*G17</f>
        <v>18</v>
      </c>
    </row>
    <row r="18" spans="1:29" x14ac:dyDescent="0.25">
      <c r="AC18" s="15"/>
    </row>
    <row r="19" spans="1:29" x14ac:dyDescent="0.25">
      <c r="A19">
        <f ca="1">RANDBETWEEN(1,9)</f>
        <v>8</v>
      </c>
      <c r="B19" t="s">
        <v>14</v>
      </c>
      <c r="C19" s="19" t="s">
        <v>10</v>
      </c>
      <c r="D19" s="22" t="s">
        <v>12</v>
      </c>
      <c r="E19" s="7">
        <f ca="1">RANDBETWEEN(1,10)+H19</f>
        <v>8</v>
      </c>
      <c r="F19" s="7"/>
      <c r="G19" s="19" t="s">
        <v>10</v>
      </c>
      <c r="H19" s="19">
        <f ca="1">RANDBETWEEN(1,10)</f>
        <v>5</v>
      </c>
      <c r="I19" t="s">
        <v>13</v>
      </c>
      <c r="J19" t="s">
        <v>7</v>
      </c>
      <c r="K19" s="6"/>
      <c r="L19" s="6"/>
      <c r="M19" s="6"/>
      <c r="N19" s="6"/>
      <c r="O19" s="6"/>
      <c r="P19" s="6"/>
      <c r="Q19" s="6"/>
      <c r="R19" s="6"/>
      <c r="S19" s="6"/>
      <c r="U19" s="10" t="str">
        <f>IF(K19="","Gib eine Formel ein...",IF(K19=AC19,"Richtig!","Leider falsch..."))</f>
        <v>Gib eine Formel ein...</v>
      </c>
      <c r="V19" s="10"/>
      <c r="W19" s="10"/>
      <c r="X19" s="10"/>
      <c r="Y19" s="10"/>
      <c r="Z19" s="10"/>
      <c r="AA19" s="10"/>
      <c r="AB19" s="10"/>
      <c r="AC19" s="15">
        <f ca="1">A19*A19-(E19-H19)</f>
        <v>61</v>
      </c>
    </row>
    <row r="20" spans="1:29" x14ac:dyDescent="0.25">
      <c r="AC20" s="15"/>
    </row>
    <row r="21" spans="1:29" x14ac:dyDescent="0.25">
      <c r="A21" s="19">
        <f ca="1">RANDBETWEEN(1,9)</f>
        <v>3</v>
      </c>
      <c r="B21" s="19" t="s">
        <v>6</v>
      </c>
      <c r="C21" s="22" t="s">
        <v>15</v>
      </c>
      <c r="D21" s="19">
        <f ca="1">RANDBETWEEN(1,9)</f>
        <v>9</v>
      </c>
      <c r="E21" s="21" t="s">
        <v>8</v>
      </c>
      <c r="F21" s="19">
        <f ca="1">RANDBETWEEN(1,9)</f>
        <v>5</v>
      </c>
      <c r="G21" s="19" t="s">
        <v>6</v>
      </c>
      <c r="H21" s="19">
        <f ca="1">RANDBETWEEN(1,9)</f>
        <v>5</v>
      </c>
      <c r="I21" t="s">
        <v>13</v>
      </c>
      <c r="J21" s="19" t="s">
        <v>9</v>
      </c>
      <c r="K21" s="22" t="s">
        <v>12</v>
      </c>
      <c r="L21" s="19">
        <f ca="1">RANDBETWEEN(1,9)</f>
        <v>1</v>
      </c>
      <c r="M21" s="19" t="s">
        <v>6</v>
      </c>
      <c r="N21" s="19">
        <f ca="1">RANDBETWEEN(1,9)</f>
        <v>9</v>
      </c>
      <c r="O21" t="s">
        <v>16</v>
      </c>
      <c r="P21" t="s">
        <v>7</v>
      </c>
      <c r="Q21" s="6"/>
      <c r="R21" s="6"/>
      <c r="S21" s="6"/>
      <c r="T21" s="6"/>
      <c r="U21" s="6"/>
      <c r="V21" s="6"/>
      <c r="W21" s="6"/>
      <c r="X21" s="6"/>
      <c r="Y21" s="6"/>
      <c r="Z21" s="6"/>
      <c r="AA21" s="6"/>
      <c r="AB21" s="6"/>
    </row>
    <row r="23" spans="1:29" x14ac:dyDescent="0.25">
      <c r="L23" s="10" t="str">
        <f>IF(Q21="","Gib eine Formel ein...",IF(Q21=T23,"Richtig!","Leider falsch..."))</f>
        <v>Gib eine Formel ein...</v>
      </c>
      <c r="M23" s="10"/>
      <c r="N23" s="10"/>
      <c r="O23" s="10"/>
      <c r="P23" s="10"/>
      <c r="Q23" s="10"/>
      <c r="R23" s="10"/>
      <c r="S23" s="10"/>
      <c r="T23" s="15">
        <f ca="1">A21+((D21*F21+H21)/(L21+N21))</f>
        <v>8</v>
      </c>
    </row>
  </sheetData>
  <sheetProtection sheet="1" objects="1" scenarios="1"/>
  <mergeCells count="29">
    <mergeCell ref="Q21:AB21"/>
    <mergeCell ref="L23:S23"/>
    <mergeCell ref="A15:X15"/>
    <mergeCell ref="J17:S17"/>
    <mergeCell ref="U17:AB17"/>
    <mergeCell ref="E19:F19"/>
    <mergeCell ref="K19:S19"/>
    <mergeCell ref="U19:AB19"/>
    <mergeCell ref="B11:C11"/>
    <mergeCell ref="E11:F11"/>
    <mergeCell ref="H11:O11"/>
    <mergeCell ref="Q11:X11"/>
    <mergeCell ref="A13:R13"/>
    <mergeCell ref="S13:X13"/>
    <mergeCell ref="B7:C7"/>
    <mergeCell ref="E7:F7"/>
    <mergeCell ref="H7:O7"/>
    <mergeCell ref="Q7:X7"/>
    <mergeCell ref="B9:C9"/>
    <mergeCell ref="E9:F9"/>
    <mergeCell ref="H9:O9"/>
    <mergeCell ref="Q9:X9"/>
    <mergeCell ref="A1:R1"/>
    <mergeCell ref="S1:X1"/>
    <mergeCell ref="A3:X3"/>
    <mergeCell ref="B5:C5"/>
    <mergeCell ref="E5:F5"/>
    <mergeCell ref="H5:O5"/>
    <mergeCell ref="Q5:X5"/>
  </mergeCells>
  <conditionalFormatting sqref="Q5 Q7 S7 Q9 S9 Q11 S11 U17 U19 L23">
    <cfRule type="cellIs" dxfId="17" priority="3" operator="equal">
      <formula>"Leider falsch..."</formula>
    </cfRule>
    <cfRule type="cellIs" dxfId="16" priority="4" operator="equal">
      <formula>"Richtig!"</formula>
    </cfRule>
  </conditionalFormatting>
  <conditionalFormatting sqref="S1 S13">
    <cfRule type="cellIs" dxfId="15" priority="2" operator="equal">
      <formula>"kein Name!"</formula>
    </cfRule>
  </conditionalFormatting>
  <pageMargins left="0.78749999999999998" right="0.78749999999999998" top="1.05277777777778" bottom="1.05277777777778" header="0.78749999999999998" footer="0.78749999999999998"/>
  <pageSetup paperSize="9" orientation="portrait" horizontalDpi="300" verticalDpi="300"/>
  <headerFooter>
    <oddHeader>&amp;C&amp;"Times New Roman,Standard"&amp;12&amp;A</oddHeader>
    <oddFooter>&amp;C&amp;"Times New Roman,Standard"&amp;12Seite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2"/>
  <sheetViews>
    <sheetView showGridLines="0" zoomScaleNormal="100" workbookViewId="0">
      <selection activeCell="M1" sqref="M1:N1"/>
    </sheetView>
  </sheetViews>
  <sheetFormatPr baseColWidth="10" defaultColWidth="11.5546875" defaultRowHeight="13.2" x14ac:dyDescent="0.25"/>
  <cols>
    <col min="1" max="1" width="4.5546875" style="22" customWidth="1"/>
    <col min="2" max="2" width="2.33203125" customWidth="1"/>
    <col min="3" max="3" width="2.44140625" style="19" customWidth="1"/>
    <col min="4" max="4" width="3.5546875" style="19" customWidth="1"/>
    <col min="5" max="5" width="2.44140625" style="19" customWidth="1"/>
    <col min="6" max="6" width="3.33203125" customWidth="1"/>
    <col min="7" max="7" width="2.33203125" customWidth="1"/>
    <col min="8" max="8" width="2.44140625" customWidth="1"/>
    <col min="9" max="9" width="4.6640625" customWidth="1"/>
    <col min="10" max="10" width="4.109375" style="22" customWidth="1"/>
    <col min="11" max="11" width="4.6640625" customWidth="1"/>
    <col min="12" max="12" width="3.5546875" customWidth="1"/>
    <col min="15" max="33" width="3.5546875" customWidth="1"/>
  </cols>
  <sheetData>
    <row r="1" spans="1:14" ht="15.6" x14ac:dyDescent="0.25">
      <c r="A1" s="11" t="s">
        <v>17</v>
      </c>
      <c r="B1" s="11"/>
      <c r="C1" s="11"/>
      <c r="D1" s="11"/>
      <c r="E1" s="11"/>
      <c r="F1" s="11"/>
      <c r="G1" s="11"/>
      <c r="H1" s="11"/>
      <c r="I1" s="11"/>
      <c r="J1" s="11"/>
      <c r="K1" s="11"/>
      <c r="L1" s="11"/>
      <c r="M1" s="10" t="str">
        <f>IF(Start!B3="","kein Name!",Start!B3)</f>
        <v>kein Name!</v>
      </c>
      <c r="N1" s="10"/>
    </row>
    <row r="3" spans="1:14" ht="24" customHeight="1" x14ac:dyDescent="0.25">
      <c r="A3" s="9" t="s">
        <v>18</v>
      </c>
      <c r="B3" s="9"/>
      <c r="C3" s="9"/>
      <c r="D3" s="9"/>
      <c r="E3" s="9"/>
      <c r="F3" s="9"/>
      <c r="G3" s="9"/>
      <c r="H3" s="9"/>
      <c r="I3" s="9"/>
      <c r="J3" s="9"/>
      <c r="K3" s="9"/>
      <c r="L3" s="9"/>
      <c r="M3" s="9"/>
    </row>
    <row r="4" spans="1:14" x14ac:dyDescent="0.25">
      <c r="A4" s="15">
        <f ca="1">RANDBETWEEN(1,10)</f>
        <v>2</v>
      </c>
    </row>
    <row r="5" spans="1:14" x14ac:dyDescent="0.25">
      <c r="A5" s="22">
        <f ca="1">RANDBETWEEN(2,9)+F5</f>
        <v>20</v>
      </c>
      <c r="B5" t="s">
        <v>19</v>
      </c>
      <c r="C5" s="19" t="s">
        <v>6</v>
      </c>
      <c r="D5" s="19">
        <f ca="1">RANDBETWEEN(1,20)</f>
        <v>16</v>
      </c>
      <c r="E5" s="19" t="s">
        <v>7</v>
      </c>
      <c r="F5">
        <f ca="1">RANDBETWEEN(1,20)</f>
        <v>14</v>
      </c>
      <c r="G5" t="s">
        <v>19</v>
      </c>
      <c r="H5" t="s">
        <v>6</v>
      </c>
      <c r="I5" s="19">
        <f ca="1">(A5-F5)*A4+D5</f>
        <v>28</v>
      </c>
      <c r="J5" s="22" t="s">
        <v>20</v>
      </c>
      <c r="K5" s="14"/>
      <c r="L5" t="s">
        <v>19</v>
      </c>
      <c r="M5" s="20" t="str">
        <f ca="1">IF(M26,"Richtig!","")</f>
        <v/>
      </c>
    </row>
    <row r="7" spans="1:14" x14ac:dyDescent="0.25">
      <c r="A7" s="23"/>
      <c r="B7" t="s">
        <v>19</v>
      </c>
      <c r="C7" s="19" t="s">
        <v>6</v>
      </c>
      <c r="D7" s="14"/>
      <c r="E7" s="19" t="s">
        <v>7</v>
      </c>
      <c r="F7" s="14"/>
      <c r="J7" s="22" t="s">
        <v>20</v>
      </c>
      <c r="K7" s="14"/>
      <c r="M7" s="20" t="str">
        <f ca="1">IF(M28,"Richtig!","")</f>
        <v/>
      </c>
    </row>
    <row r="9" spans="1:14" x14ac:dyDescent="0.25">
      <c r="A9"/>
      <c r="C9" s="23"/>
      <c r="D9" t="s">
        <v>19</v>
      </c>
      <c r="E9" s="19" t="s">
        <v>7</v>
      </c>
      <c r="F9" s="14"/>
      <c r="J9" s="22" t="s">
        <v>21</v>
      </c>
      <c r="K9" s="14"/>
      <c r="M9" s="20" t="str">
        <f ca="1">IF(M30,"Richtig!","")</f>
        <v/>
      </c>
    </row>
    <row r="11" spans="1:14" x14ac:dyDescent="0.25">
      <c r="D11" s="19" t="s">
        <v>19</v>
      </c>
      <c r="E11" s="19" t="s">
        <v>7</v>
      </c>
      <c r="F11" s="14"/>
      <c r="M11" s="20" t="str">
        <f ca="1">IF(M32,"Richtig!","")</f>
        <v/>
      </c>
    </row>
    <row r="13" spans="1:14" x14ac:dyDescent="0.25">
      <c r="A13" s="7" t="str">
        <f ca="1">IF(AND(M26,M28,M30,M32),"Richtig!","Leider falsch...")</f>
        <v>Leider falsch...</v>
      </c>
      <c r="B13" s="7"/>
      <c r="C13" s="7"/>
      <c r="D13" s="7"/>
      <c r="E13" s="7"/>
      <c r="F13" s="7"/>
      <c r="G13" s="7"/>
      <c r="H13" s="7"/>
      <c r="I13" s="7"/>
      <c r="J13" s="7"/>
      <c r="K13" s="7"/>
      <c r="L13" s="7"/>
    </row>
    <row r="15" spans="1:14" ht="13.05" customHeight="1" x14ac:dyDescent="0.25">
      <c r="A15" s="9" t="s">
        <v>22</v>
      </c>
      <c r="B15" s="9"/>
      <c r="C15" s="9"/>
      <c r="D15" s="9"/>
      <c r="E15" s="9"/>
      <c r="F15" s="9"/>
      <c r="G15" s="9"/>
      <c r="H15" s="9"/>
      <c r="I15" s="9"/>
      <c r="J15" s="9"/>
      <c r="K15" s="9"/>
      <c r="L15" s="9"/>
    </row>
    <row r="16" spans="1:14" ht="13.05" customHeight="1" x14ac:dyDescent="0.25">
      <c r="A16" s="18"/>
      <c r="B16" s="18"/>
      <c r="C16" s="18"/>
      <c r="D16" s="18"/>
      <c r="E16" s="18"/>
      <c r="F16" s="18"/>
      <c r="G16" s="18"/>
      <c r="H16" s="18"/>
      <c r="I16" s="18"/>
      <c r="J16" s="18"/>
      <c r="K16" s="18"/>
      <c r="L16" s="18"/>
    </row>
    <row r="17" spans="1:13" ht="13.05" customHeight="1" x14ac:dyDescent="0.25">
      <c r="A17" s="24">
        <v>18</v>
      </c>
      <c r="B17" s="18" t="s">
        <v>19</v>
      </c>
      <c r="C17" s="25" t="s">
        <v>6</v>
      </c>
      <c r="D17" s="18">
        <v>10</v>
      </c>
      <c r="E17" s="25" t="s">
        <v>7</v>
      </c>
      <c r="F17" s="24">
        <v>13</v>
      </c>
      <c r="G17" s="18" t="s">
        <v>19</v>
      </c>
      <c r="H17" s="25" t="s">
        <v>6</v>
      </c>
      <c r="I17" s="18">
        <v>20</v>
      </c>
      <c r="J17" s="18" t="s">
        <v>20</v>
      </c>
      <c r="K17" s="24">
        <v>13</v>
      </c>
      <c r="L17" s="18" t="s">
        <v>19</v>
      </c>
    </row>
    <row r="18" spans="1:13" ht="13.05" customHeight="1" x14ac:dyDescent="0.25">
      <c r="A18" s="24"/>
      <c r="B18" s="18"/>
      <c r="C18" s="25"/>
      <c r="D18" s="18"/>
      <c r="E18" s="25"/>
      <c r="F18" s="18"/>
      <c r="G18" s="18"/>
      <c r="H18" s="18"/>
      <c r="I18" s="18"/>
      <c r="J18" s="18"/>
      <c r="K18" s="18"/>
      <c r="L18" s="18"/>
    </row>
    <row r="19" spans="1:13" ht="13.05" customHeight="1" x14ac:dyDescent="0.25">
      <c r="A19" s="24">
        <v>5</v>
      </c>
      <c r="B19" s="18" t="s">
        <v>19</v>
      </c>
      <c r="C19" s="25" t="s">
        <v>6</v>
      </c>
      <c r="D19" s="18">
        <v>10</v>
      </c>
      <c r="E19" s="25" t="s">
        <v>7</v>
      </c>
      <c r="F19" s="25">
        <v>20</v>
      </c>
      <c r="G19" s="18"/>
      <c r="H19" s="18"/>
      <c r="I19" s="18"/>
      <c r="J19" s="18" t="s">
        <v>20</v>
      </c>
      <c r="K19" s="18">
        <v>10</v>
      </c>
      <c r="L19" s="18"/>
    </row>
    <row r="20" spans="1:13" ht="13.05" customHeight="1" x14ac:dyDescent="0.25">
      <c r="A20" s="18"/>
      <c r="B20" s="18"/>
      <c r="C20" s="18"/>
      <c r="D20" s="18"/>
      <c r="E20" s="25"/>
      <c r="F20" s="25"/>
      <c r="G20" s="18"/>
      <c r="H20" s="18"/>
      <c r="I20" s="18"/>
      <c r="J20" s="18"/>
      <c r="K20" s="18"/>
      <c r="L20" s="18"/>
    </row>
    <row r="21" spans="1:13" ht="13.05" customHeight="1" x14ac:dyDescent="0.25">
      <c r="A21" s="18"/>
      <c r="B21" s="18"/>
      <c r="C21" s="24">
        <v>5</v>
      </c>
      <c r="D21" s="18" t="s">
        <v>19</v>
      </c>
      <c r="E21" s="25" t="s">
        <v>7</v>
      </c>
      <c r="F21" s="25">
        <v>10</v>
      </c>
      <c r="G21" s="18"/>
      <c r="H21" s="18"/>
      <c r="I21" s="18"/>
      <c r="J21" s="18" t="s">
        <v>21</v>
      </c>
      <c r="K21" s="18">
        <v>5</v>
      </c>
      <c r="L21" s="18"/>
    </row>
    <row r="22" spans="1:13" ht="13.05" customHeight="1" x14ac:dyDescent="0.25">
      <c r="A22" s="18"/>
      <c r="B22" s="18"/>
      <c r="C22" s="18"/>
      <c r="D22" s="18"/>
      <c r="E22" s="25"/>
      <c r="F22" s="25"/>
      <c r="G22" s="18"/>
      <c r="H22" s="18"/>
      <c r="I22" s="18"/>
      <c r="J22" s="18"/>
      <c r="K22" s="18"/>
      <c r="L22" s="18"/>
    </row>
    <row r="23" spans="1:13" ht="13.05" customHeight="1" x14ac:dyDescent="0.25">
      <c r="A23" s="18"/>
      <c r="B23" s="18"/>
      <c r="C23" s="18"/>
      <c r="D23" s="18" t="s">
        <v>19</v>
      </c>
      <c r="E23" s="25" t="s">
        <v>7</v>
      </c>
      <c r="F23" s="25">
        <v>2</v>
      </c>
      <c r="G23" s="18"/>
      <c r="H23" s="18"/>
      <c r="I23" s="18"/>
      <c r="J23" s="18"/>
      <c r="K23" s="18"/>
      <c r="L23" s="18"/>
    </row>
    <row r="24" spans="1:13" ht="13.05" customHeight="1" x14ac:dyDescent="0.25">
      <c r="A24" s="18"/>
      <c r="B24" s="18"/>
      <c r="C24" s="18"/>
      <c r="D24" s="18"/>
      <c r="E24" s="18"/>
      <c r="F24" s="18"/>
      <c r="G24" s="18"/>
      <c r="H24" s="18"/>
      <c r="I24" s="18"/>
      <c r="J24" s="18"/>
      <c r="K24" s="18"/>
      <c r="L24" s="18"/>
    </row>
    <row r="26" spans="1:13" x14ac:dyDescent="0.25">
      <c r="A26" s="15">
        <f t="shared" ref="A26:I26" ca="1" si="0">A5</f>
        <v>20</v>
      </c>
      <c r="B26" s="15" t="str">
        <f t="shared" si="0"/>
        <v>x</v>
      </c>
      <c r="C26" s="15" t="str">
        <f t="shared" si="0"/>
        <v>+</v>
      </c>
      <c r="D26" s="15">
        <f t="shared" ca="1" si="0"/>
        <v>16</v>
      </c>
      <c r="E26" s="15" t="str">
        <f t="shared" si="0"/>
        <v>=</v>
      </c>
      <c r="F26" s="15">
        <f t="shared" ca="1" si="0"/>
        <v>14</v>
      </c>
      <c r="G26" s="15" t="str">
        <f t="shared" si="0"/>
        <v>x</v>
      </c>
      <c r="H26" s="15" t="str">
        <f t="shared" si="0"/>
        <v>+</v>
      </c>
      <c r="I26" s="15">
        <f t="shared" ca="1" si="0"/>
        <v>28</v>
      </c>
      <c r="J26" s="15" t="s">
        <v>20</v>
      </c>
      <c r="K26" s="15">
        <f ca="1">F5</f>
        <v>14</v>
      </c>
      <c r="L26" s="15" t="str">
        <f>L5</f>
        <v>x</v>
      </c>
      <c r="M26" s="15" t="b">
        <f ca="1">IF(K5=K26,TRUE())</f>
        <v>0</v>
      </c>
    </row>
    <row r="27" spans="1:13" x14ac:dyDescent="0.25">
      <c r="A27" s="15"/>
      <c r="B27" s="15"/>
      <c r="C27" s="15"/>
      <c r="D27" s="15"/>
      <c r="E27" s="15"/>
      <c r="F27" s="15"/>
      <c r="G27" s="15"/>
      <c r="H27" s="15"/>
      <c r="I27" s="15"/>
      <c r="J27" s="15"/>
      <c r="K27" s="15"/>
      <c r="L27" s="15"/>
    </row>
    <row r="28" spans="1:13" x14ac:dyDescent="0.25">
      <c r="A28" s="15">
        <f ca="1">A26-F26</f>
        <v>6</v>
      </c>
      <c r="B28" s="15" t="s">
        <v>19</v>
      </c>
      <c r="C28" s="15" t="s">
        <v>6</v>
      </c>
      <c r="D28" s="15">
        <f ca="1">D26</f>
        <v>16</v>
      </c>
      <c r="E28" s="15" t="s">
        <v>7</v>
      </c>
      <c r="F28" s="15">
        <f ca="1">I26</f>
        <v>28</v>
      </c>
      <c r="G28" s="15"/>
      <c r="H28" s="15"/>
      <c r="I28" s="15"/>
      <c r="J28" s="15" t="s">
        <v>20</v>
      </c>
      <c r="K28" s="15">
        <f ca="1">D26</f>
        <v>16</v>
      </c>
      <c r="L28" s="15"/>
      <c r="M28" s="15" t="b">
        <f ca="1">IF(AND(A28=A7,D7=D28,F7=F28,K28=K7),TRUE())</f>
        <v>0</v>
      </c>
    </row>
    <row r="29" spans="1:13" x14ac:dyDescent="0.25">
      <c r="A29" s="15"/>
      <c r="B29" s="15"/>
      <c r="C29" s="15"/>
      <c r="D29" s="15"/>
      <c r="E29" s="15"/>
      <c r="F29" s="15"/>
      <c r="G29" s="15"/>
      <c r="H29" s="15"/>
      <c r="I29" s="15"/>
      <c r="J29" s="15"/>
      <c r="K29" s="15"/>
      <c r="L29" s="15"/>
    </row>
    <row r="30" spans="1:13" x14ac:dyDescent="0.25">
      <c r="A30" s="15"/>
      <c r="B30" s="15"/>
      <c r="C30" s="15">
        <f ca="1">A28</f>
        <v>6</v>
      </c>
      <c r="D30" s="15" t="s">
        <v>19</v>
      </c>
      <c r="E30" s="15" t="s">
        <v>7</v>
      </c>
      <c r="F30" s="15">
        <f ca="1">F28-D28</f>
        <v>12</v>
      </c>
      <c r="G30" s="15"/>
      <c r="H30" s="15"/>
      <c r="I30" s="15"/>
      <c r="J30" s="15" t="s">
        <v>21</v>
      </c>
      <c r="K30" s="15">
        <f ca="1">C30</f>
        <v>6</v>
      </c>
      <c r="L30" s="15"/>
      <c r="M30" s="15" t="b">
        <f ca="1">IF(AND(C30=C9,F9=F30,K9=K30),TRUE())</f>
        <v>0</v>
      </c>
    </row>
    <row r="31" spans="1:13" x14ac:dyDescent="0.25">
      <c r="A31" s="15"/>
      <c r="B31" s="15"/>
      <c r="C31" s="15"/>
      <c r="D31" s="15"/>
      <c r="E31" s="15"/>
      <c r="F31" s="15"/>
      <c r="G31" s="15"/>
      <c r="H31" s="15"/>
      <c r="I31" s="15"/>
      <c r="J31" s="15"/>
      <c r="K31" s="15"/>
      <c r="L31" s="15"/>
    </row>
    <row r="32" spans="1:13" x14ac:dyDescent="0.25">
      <c r="A32" s="15"/>
      <c r="B32" s="15"/>
      <c r="C32" s="15"/>
      <c r="D32" s="15" t="s">
        <v>19</v>
      </c>
      <c r="E32" s="15" t="s">
        <v>7</v>
      </c>
      <c r="F32" s="15">
        <f ca="1">F30/C30</f>
        <v>2</v>
      </c>
      <c r="G32" s="15"/>
      <c r="H32" s="15"/>
      <c r="I32" s="15"/>
      <c r="J32" s="15"/>
      <c r="K32" s="15"/>
      <c r="L32" s="15"/>
      <c r="M32" s="15" t="b">
        <f ca="1">IF(F32=F11,TRUE())</f>
        <v>0</v>
      </c>
    </row>
  </sheetData>
  <sheetProtection sheet="1" objects="1" scenarios="1"/>
  <mergeCells count="5">
    <mergeCell ref="A1:L1"/>
    <mergeCell ref="M1:N1"/>
    <mergeCell ref="A3:M3"/>
    <mergeCell ref="A13:L13"/>
    <mergeCell ref="A15:L15"/>
  </mergeCells>
  <conditionalFormatting sqref="M1">
    <cfRule type="cellIs" dxfId="14" priority="4" operator="equal">
      <formula>"kein Name!"</formula>
    </cfRule>
  </conditionalFormatting>
  <conditionalFormatting sqref="M5 M7 M9 M11 A13">
    <cfRule type="cellIs" dxfId="13" priority="2" operator="equal">
      <formula>"Leider falsch..."</formula>
    </cfRule>
    <cfRule type="cellIs" dxfId="12" priority="3" operator="equal">
      <formula>"Richtig!"</formula>
    </cfRule>
  </conditionalFormatting>
  <pageMargins left="0.78749999999999998" right="0.78749999999999998" top="1.05277777777778" bottom="1.05277777777778" header="0.78749999999999998" footer="0.78749999999999998"/>
  <pageSetup paperSize="9" orientation="portrait" horizontalDpi="300" verticalDpi="300"/>
  <headerFooter>
    <oddHeader>&amp;C&amp;"Times New Roman,Standard"&amp;12&amp;A</oddHeader>
    <oddFooter>&amp;C&amp;"Times New Roman,Standard"&amp;12Seite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6"/>
  <sheetViews>
    <sheetView showGridLines="0" zoomScaleNormal="100" workbookViewId="0">
      <selection sqref="A1:D1"/>
    </sheetView>
  </sheetViews>
  <sheetFormatPr baseColWidth="10" defaultColWidth="11.5546875" defaultRowHeight="13.2" x14ac:dyDescent="0.25"/>
  <cols>
    <col min="1" max="1" width="13" customWidth="1"/>
    <col min="2" max="2" width="10.88671875" customWidth="1"/>
  </cols>
  <sheetData>
    <row r="1" spans="1:6" ht="15.6" x14ac:dyDescent="0.25">
      <c r="A1" s="11" t="s">
        <v>23</v>
      </c>
      <c r="B1" s="11"/>
      <c r="C1" s="11"/>
      <c r="D1" s="11"/>
      <c r="E1" s="10" t="str">
        <f>IF(Start!B3="","kein Name!",Start!B3)</f>
        <v>kein Name!</v>
      </c>
      <c r="F1" s="10"/>
    </row>
    <row r="3" spans="1:6" x14ac:dyDescent="0.25">
      <c r="A3" t="s">
        <v>24</v>
      </c>
    </row>
    <row r="5" spans="1:6" x14ac:dyDescent="0.25">
      <c r="A5" s="26" t="s">
        <v>25</v>
      </c>
      <c r="B5" s="27" t="s">
        <v>26</v>
      </c>
    </row>
    <row r="6" spans="1:6" x14ac:dyDescent="0.25">
      <c r="A6" s="28" t="s">
        <v>27</v>
      </c>
      <c r="B6" s="29">
        <f ca="1">RANDBETWEEN(5,19)+0.95</f>
        <v>8.9499999999999993</v>
      </c>
    </row>
    <row r="7" spans="1:6" x14ac:dyDescent="0.25">
      <c r="A7" s="28" t="s">
        <v>28</v>
      </c>
      <c r="B7" s="29">
        <f ca="1">RANDBETWEEN(0,2)+0.99</f>
        <v>0.99</v>
      </c>
    </row>
    <row r="8" spans="1:6" x14ac:dyDescent="0.25">
      <c r="A8" s="28" t="s">
        <v>29</v>
      </c>
      <c r="B8" s="29">
        <f ca="1">RANDBETWEEN(10,30)*5-0.01</f>
        <v>79.989999999999995</v>
      </c>
    </row>
    <row r="9" spans="1:6" x14ac:dyDescent="0.25">
      <c r="A9" s="28" t="s">
        <v>30</v>
      </c>
      <c r="B9" s="29">
        <f ca="1">RANDBETWEEN(10,30)+0.95</f>
        <v>15.95</v>
      </c>
    </row>
    <row r="11" spans="1:6" x14ac:dyDescent="0.25">
      <c r="A11" t="s">
        <v>31</v>
      </c>
    </row>
    <row r="13" spans="1:6" x14ac:dyDescent="0.25">
      <c r="A13" s="30" t="s">
        <v>32</v>
      </c>
      <c r="B13" s="31"/>
      <c r="C13" s="31"/>
      <c r="D13" s="31"/>
      <c r="E13" s="32"/>
    </row>
    <row r="14" spans="1:6" x14ac:dyDescent="0.25">
      <c r="A14" s="33"/>
      <c r="B14" s="34"/>
      <c r="C14" s="34"/>
      <c r="D14" s="34"/>
      <c r="E14" s="35"/>
    </row>
    <row r="15" spans="1:6" x14ac:dyDescent="0.25">
      <c r="A15" s="33" t="s">
        <v>33</v>
      </c>
      <c r="B15" s="34"/>
      <c r="C15" s="34"/>
      <c r="D15" s="34"/>
      <c r="E15" s="35"/>
    </row>
    <row r="16" spans="1:6" x14ac:dyDescent="0.25">
      <c r="A16" s="33"/>
      <c r="B16" s="34"/>
      <c r="C16" s="34"/>
      <c r="D16" s="34"/>
      <c r="E16" s="35"/>
    </row>
    <row r="17" spans="1:5" x14ac:dyDescent="0.25">
      <c r="A17" s="36" t="s">
        <v>25</v>
      </c>
      <c r="B17" s="37" t="s">
        <v>34</v>
      </c>
      <c r="C17" s="37" t="s">
        <v>26</v>
      </c>
      <c r="D17" s="37" t="s">
        <v>35</v>
      </c>
      <c r="E17" s="35"/>
    </row>
    <row r="18" spans="1:5" x14ac:dyDescent="0.25">
      <c r="A18" s="38" t="s">
        <v>27</v>
      </c>
      <c r="B18" s="39">
        <v>3</v>
      </c>
      <c r="C18" s="40">
        <f ca="1">B6</f>
        <v>8.9499999999999993</v>
      </c>
      <c r="D18" s="40">
        <f ca="1">C18*B18</f>
        <v>26.849999999999998</v>
      </c>
      <c r="E18" s="35"/>
    </row>
    <row r="19" spans="1:5" x14ac:dyDescent="0.25">
      <c r="A19" s="38" t="s">
        <v>28</v>
      </c>
      <c r="B19" s="39">
        <v>10</v>
      </c>
      <c r="C19" s="40">
        <f ca="1">B7</f>
        <v>0.99</v>
      </c>
      <c r="D19" s="40">
        <f ca="1">C19*B19</f>
        <v>9.9</v>
      </c>
      <c r="E19" s="35"/>
    </row>
    <row r="20" spans="1:5" x14ac:dyDescent="0.25">
      <c r="A20" s="38" t="s">
        <v>29</v>
      </c>
      <c r="B20" s="39">
        <v>0</v>
      </c>
      <c r="C20" s="40">
        <f ca="1">B8</f>
        <v>79.989999999999995</v>
      </c>
      <c r="D20" s="40">
        <f ca="1">C20*B20</f>
        <v>0</v>
      </c>
      <c r="E20" s="35"/>
    </row>
    <row r="21" spans="1:5" x14ac:dyDescent="0.25">
      <c r="A21" s="38" t="s">
        <v>30</v>
      </c>
      <c r="B21" s="39">
        <v>1</v>
      </c>
      <c r="C21" s="40">
        <f ca="1">B9</f>
        <v>15.95</v>
      </c>
      <c r="D21" s="40">
        <f ca="1">C21*B21</f>
        <v>15.95</v>
      </c>
      <c r="E21" s="35"/>
    </row>
    <row r="22" spans="1:5" x14ac:dyDescent="0.25">
      <c r="A22" s="33"/>
      <c r="B22" s="34"/>
      <c r="C22" s="34"/>
      <c r="D22" s="34"/>
      <c r="E22" s="35"/>
    </row>
    <row r="23" spans="1:5" x14ac:dyDescent="0.25">
      <c r="A23" s="33" t="s">
        <v>36</v>
      </c>
      <c r="B23" s="34"/>
      <c r="C23" s="34"/>
      <c r="D23" s="41">
        <f ca="1">SUM(D18:D21)</f>
        <v>52.7</v>
      </c>
      <c r="E23" s="35"/>
    </row>
    <row r="24" spans="1:5" x14ac:dyDescent="0.25">
      <c r="A24" s="33"/>
      <c r="B24" s="34"/>
      <c r="C24" s="34"/>
      <c r="D24" s="34"/>
      <c r="E24" s="35"/>
    </row>
    <row r="25" spans="1:5" x14ac:dyDescent="0.25">
      <c r="A25" s="33" t="s">
        <v>37</v>
      </c>
      <c r="B25" s="34"/>
      <c r="C25" s="34"/>
      <c r="D25" s="34"/>
      <c r="E25" s="35"/>
    </row>
    <row r="26" spans="1:5" x14ac:dyDescent="0.25">
      <c r="A26" s="42" t="s">
        <v>38</v>
      </c>
      <c r="B26" s="43"/>
      <c r="C26" s="43"/>
      <c r="D26" s="43"/>
      <c r="E26" s="44"/>
    </row>
    <row r="29" spans="1:5" x14ac:dyDescent="0.25">
      <c r="A29" t="s">
        <v>39</v>
      </c>
    </row>
    <row r="31" spans="1:5" x14ac:dyDescent="0.25">
      <c r="A31" s="30" t="s">
        <v>32</v>
      </c>
      <c r="B31" s="31"/>
      <c r="C31" s="31"/>
      <c r="D31" s="31"/>
      <c r="E31" s="32"/>
    </row>
    <row r="32" spans="1:5" x14ac:dyDescent="0.25">
      <c r="A32" s="33"/>
      <c r="B32" s="34"/>
      <c r="C32" s="34"/>
      <c r="D32" s="34"/>
      <c r="E32" s="35"/>
    </row>
    <row r="33" spans="1:9" x14ac:dyDescent="0.25">
      <c r="A33" s="5"/>
      <c r="B33" s="5"/>
      <c r="C33" s="5"/>
      <c r="D33" s="34"/>
      <c r="E33" s="20" t="str">
        <f>IF(I33,"Richtig!","")</f>
        <v/>
      </c>
      <c r="G33" s="15" t="str">
        <f>A15</f>
        <v>vielen Dank für Ihren Einkauf:</v>
      </c>
      <c r="H33" s="15"/>
      <c r="I33" s="15" t="b">
        <f>IF(G33=A33,TRUE())</f>
        <v>0</v>
      </c>
    </row>
    <row r="34" spans="1:9" x14ac:dyDescent="0.25">
      <c r="A34" s="33"/>
      <c r="B34" s="34"/>
      <c r="C34" s="34"/>
      <c r="D34" s="34"/>
      <c r="E34" s="35"/>
      <c r="G34" s="15"/>
      <c r="H34" s="15"/>
    </row>
    <row r="35" spans="1:9" x14ac:dyDescent="0.25">
      <c r="A35" s="36" t="s">
        <v>25</v>
      </c>
      <c r="B35" s="37" t="s">
        <v>34</v>
      </c>
      <c r="C35" s="37" t="s">
        <v>26</v>
      </c>
      <c r="D35" s="37" t="s">
        <v>35</v>
      </c>
      <c r="E35" s="35"/>
      <c r="G35" s="15"/>
      <c r="H35" s="15"/>
    </row>
    <row r="36" spans="1:9" x14ac:dyDescent="0.25">
      <c r="A36" s="38" t="s">
        <v>27</v>
      </c>
      <c r="B36" s="46">
        <f ca="1">RANDBETWEEN(0,4)</f>
        <v>2</v>
      </c>
      <c r="C36" s="47"/>
      <c r="D36" s="47"/>
      <c r="E36" s="20" t="str">
        <f ca="1">IF(I36,"Richtig!","")</f>
        <v/>
      </c>
      <c r="G36" s="48">
        <f ca="1">B6</f>
        <v>8.9499999999999993</v>
      </c>
      <c r="H36" s="48">
        <f ca="1">G36*B36</f>
        <v>17.899999999999999</v>
      </c>
      <c r="I36" s="15" t="b">
        <f ca="1">IF(AND(C36=G36,D36=H36),TRUE())</f>
        <v>0</v>
      </c>
    </row>
    <row r="37" spans="1:9" x14ac:dyDescent="0.25">
      <c r="A37" s="38" t="s">
        <v>28</v>
      </c>
      <c r="B37" s="46">
        <f ca="1">RANDBETWEEN(0,30)</f>
        <v>16</v>
      </c>
      <c r="C37" s="47"/>
      <c r="D37" s="47"/>
      <c r="E37" s="20" t="str">
        <f ca="1">IF(I37,"Richtig!","")</f>
        <v/>
      </c>
      <c r="G37" s="48">
        <f ca="1">B7</f>
        <v>0.99</v>
      </c>
      <c r="H37" s="48">
        <f ca="1">G37*B37</f>
        <v>15.84</v>
      </c>
      <c r="I37" s="15" t="b">
        <f ca="1">IF(AND(C37=G37,D37=H37),TRUE())</f>
        <v>0</v>
      </c>
    </row>
    <row r="38" spans="1:9" x14ac:dyDescent="0.25">
      <c r="A38" s="38" t="s">
        <v>29</v>
      </c>
      <c r="B38" s="46">
        <f ca="1">RANDBETWEEN(0,2)</f>
        <v>1</v>
      </c>
      <c r="C38" s="47"/>
      <c r="D38" s="47"/>
      <c r="E38" s="20" t="str">
        <f ca="1">IF(I38,"Richtig!","")</f>
        <v/>
      </c>
      <c r="G38" s="48">
        <f ca="1">B8</f>
        <v>79.989999999999995</v>
      </c>
      <c r="H38" s="48">
        <f ca="1">G38*B38</f>
        <v>79.989999999999995</v>
      </c>
      <c r="I38" s="15" t="b">
        <f ca="1">IF(AND(C38=G38,D38=H38),TRUE())</f>
        <v>0</v>
      </c>
    </row>
    <row r="39" spans="1:9" x14ac:dyDescent="0.25">
      <c r="A39" s="38" t="s">
        <v>30</v>
      </c>
      <c r="B39" s="46">
        <f ca="1">RANDBETWEEN(0,3)</f>
        <v>1</v>
      </c>
      <c r="C39" s="47"/>
      <c r="D39" s="47"/>
      <c r="E39" s="20" t="str">
        <f ca="1">IF(I39,"Richtig!","")</f>
        <v/>
      </c>
      <c r="G39" s="48">
        <f ca="1">B9</f>
        <v>15.95</v>
      </c>
      <c r="H39" s="48">
        <f ca="1">G39*B39</f>
        <v>15.95</v>
      </c>
      <c r="I39" s="15" t="b">
        <f ca="1">IF(AND(C39=G39,D39=H39),TRUE())</f>
        <v>0</v>
      </c>
    </row>
    <row r="40" spans="1:9" x14ac:dyDescent="0.25">
      <c r="A40" s="33"/>
      <c r="B40" s="34"/>
      <c r="C40" s="34"/>
      <c r="D40" s="34"/>
      <c r="E40" s="35"/>
      <c r="G40" s="15"/>
      <c r="H40" s="15"/>
    </row>
    <row r="41" spans="1:9" x14ac:dyDescent="0.25">
      <c r="A41" s="45"/>
      <c r="B41" s="34"/>
      <c r="C41" s="34"/>
      <c r="D41" s="49"/>
      <c r="E41" s="20" t="str">
        <f ca="1">IF(I41,"Richtig!","")</f>
        <v/>
      </c>
      <c r="G41" s="15" t="str">
        <f>A23</f>
        <v>Zu zahlen:</v>
      </c>
      <c r="H41" s="48">
        <f ca="1">SUM(H36:H39)</f>
        <v>129.67999999999998</v>
      </c>
      <c r="I41" s="15" t="b">
        <f ca="1">IF(AND(A41=G41,D41=H41),TRUE())</f>
        <v>0</v>
      </c>
    </row>
    <row r="42" spans="1:9" x14ac:dyDescent="0.25">
      <c r="A42" s="33"/>
      <c r="B42" s="34"/>
      <c r="C42" s="34"/>
      <c r="D42" s="34"/>
      <c r="E42" s="35"/>
    </row>
    <row r="43" spans="1:9" x14ac:dyDescent="0.25">
      <c r="A43" s="33" t="s">
        <v>37</v>
      </c>
      <c r="B43" s="34"/>
      <c r="C43" s="34"/>
      <c r="D43" s="34"/>
      <c r="E43" s="35"/>
    </row>
    <row r="44" spans="1:9" x14ac:dyDescent="0.25">
      <c r="A44" s="42" t="s">
        <v>38</v>
      </c>
      <c r="B44" s="43"/>
      <c r="C44" s="43"/>
      <c r="D44" s="43"/>
      <c r="E44" s="44"/>
    </row>
    <row r="46" spans="1:9" x14ac:dyDescent="0.25">
      <c r="A46" s="7" t="str">
        <f ca="1">IF(AND(I33,I36,I37,I38,I39,I41),"Richtig!","Leider falsch...")</f>
        <v>Leider falsch...</v>
      </c>
      <c r="B46" s="7"/>
      <c r="C46" s="7"/>
      <c r="D46" s="7"/>
      <c r="E46" s="7"/>
    </row>
  </sheetData>
  <sheetProtection sheet="1" objects="1" scenarios="1"/>
  <mergeCells count="4">
    <mergeCell ref="A1:D1"/>
    <mergeCell ref="E1:F1"/>
    <mergeCell ref="A33:C33"/>
    <mergeCell ref="A46:E46"/>
  </mergeCells>
  <conditionalFormatting sqref="E1">
    <cfRule type="cellIs" dxfId="11" priority="4" operator="equal">
      <formula>"kein Name!"</formula>
    </cfRule>
  </conditionalFormatting>
  <conditionalFormatting sqref="E33 E36:E39 E41 A46">
    <cfRule type="cellIs" dxfId="10" priority="2" operator="equal">
      <formula>"Leider falsch..."</formula>
    </cfRule>
    <cfRule type="cellIs" dxfId="9" priority="3" operator="equal">
      <formula>"Richtig!"</formula>
    </cfRule>
  </conditionalFormatting>
  <pageMargins left="0.78749999999999998" right="0.78749999999999998" top="1.05277777777778" bottom="1.05277777777778" header="0.78749999999999998" footer="0.78749999999999998"/>
  <pageSetup paperSize="9" orientation="portrait" horizontalDpi="300" verticalDpi="300"/>
  <headerFooter>
    <oddHeader>&amp;C&amp;"Times New Roman,Standard"&amp;12&amp;A</oddHeader>
    <oddFooter>&amp;C&amp;"Times New Roman,Standard"&amp;12Seite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6"/>
  <sheetViews>
    <sheetView showGridLines="0" topLeftCell="A8" zoomScaleNormal="100" workbookViewId="0">
      <selection activeCell="A96" sqref="A96"/>
    </sheetView>
  </sheetViews>
  <sheetFormatPr baseColWidth="10" defaultColWidth="11.5546875" defaultRowHeight="13.2" x14ac:dyDescent="0.25"/>
  <cols>
    <col min="1" max="1" width="6.109375" customWidth="1"/>
    <col min="2" max="2" width="5" customWidth="1"/>
    <col min="3" max="3" width="7.33203125" customWidth="1"/>
    <col min="5" max="5" width="6" customWidth="1"/>
    <col min="6" max="6" width="15.6640625" customWidth="1"/>
    <col min="7" max="7" width="13.5546875" customWidth="1"/>
  </cols>
  <sheetData>
    <row r="1" spans="1:10" ht="15.6" x14ac:dyDescent="0.25">
      <c r="A1" s="11" t="s">
        <v>40</v>
      </c>
      <c r="B1" s="11"/>
      <c r="C1" s="11"/>
      <c r="D1" s="11"/>
      <c r="E1" s="11"/>
      <c r="F1" s="11"/>
      <c r="G1" s="10" t="str">
        <f>IF(Start!B3="","kein Name!",Start!B3)</f>
        <v>kein Name!</v>
      </c>
      <c r="H1" s="10"/>
    </row>
    <row r="3" spans="1:10" ht="24" customHeight="1" x14ac:dyDescent="0.25">
      <c r="A3" s="9" t="s">
        <v>41</v>
      </c>
      <c r="B3" s="9"/>
      <c r="C3" s="9"/>
      <c r="D3" s="9"/>
      <c r="E3" s="9"/>
      <c r="F3" s="9"/>
    </row>
    <row r="5" spans="1:10" x14ac:dyDescent="0.25">
      <c r="A5" s="7"/>
      <c r="B5" s="50">
        <f ca="1">RANDBETWEEN(1,10)</f>
        <v>5</v>
      </c>
      <c r="C5" s="7" t="s">
        <v>7</v>
      </c>
      <c r="D5" s="4"/>
      <c r="F5" s="7" t="str">
        <f>IF(D5="","",IF(B5/B6=D5,"Richtig!","Leider falsch..."))</f>
        <v/>
      </c>
    </row>
    <row r="6" spans="1:10" x14ac:dyDescent="0.25">
      <c r="A6" s="7"/>
      <c r="B6" s="51">
        <f ca="1">RANDBETWEEN(2,10)</f>
        <v>9</v>
      </c>
      <c r="C6" s="7"/>
      <c r="D6" s="7"/>
      <c r="E6" s="20"/>
      <c r="F6" s="7"/>
    </row>
    <row r="8" spans="1:10" ht="15.6" x14ac:dyDescent="0.25">
      <c r="A8" s="16" t="s">
        <v>42</v>
      </c>
      <c r="B8" s="52"/>
      <c r="C8" s="52"/>
      <c r="D8" s="52"/>
      <c r="E8" s="52"/>
      <c r="F8" s="52"/>
      <c r="G8" s="10" t="str">
        <f>IF(Start!B3="","kein Name!",Start!B3)</f>
        <v>kein Name!</v>
      </c>
      <c r="H8" s="10"/>
    </row>
    <row r="10" spans="1:10" ht="73.8" customHeight="1" x14ac:dyDescent="0.25">
      <c r="A10" s="9" t="s">
        <v>43</v>
      </c>
      <c r="B10" s="9"/>
      <c r="C10" s="9"/>
      <c r="D10" s="9"/>
      <c r="E10" s="9"/>
      <c r="F10" s="9"/>
    </row>
    <row r="13" spans="1:10" x14ac:dyDescent="0.25">
      <c r="A13" s="7"/>
      <c r="B13" s="50">
        <f ca="1">RANDBETWEEN(1,B14-1)+RANDBETWEEN(1,5)*B14</f>
        <v>11</v>
      </c>
      <c r="C13" s="7" t="s">
        <v>7</v>
      </c>
      <c r="D13" s="3"/>
      <c r="E13" s="53"/>
      <c r="F13" s="10" t="str">
        <f>IF(AND(D13=""),"",IF(AND(I13),"Richtig!","Leider falsch..."))</f>
        <v/>
      </c>
      <c r="G13" s="17" t="str">
        <f>IF(AND(E13=""),"",IF(AND(J13),"Richtig!","Leider falsch..."))</f>
        <v/>
      </c>
      <c r="H13" s="15">
        <f ca="1">ROUNDDOWN(B13/B14,0)</f>
        <v>1</v>
      </c>
      <c r="I13" s="15" t="b">
        <f ca="1">IF(D13=H13,TRUE())</f>
        <v>0</v>
      </c>
      <c r="J13" s="15" t="b">
        <f ca="1">IF(E13=H14,TRUE())</f>
        <v>0</v>
      </c>
    </row>
    <row r="14" spans="1:10" x14ac:dyDescent="0.25">
      <c r="A14" s="7"/>
      <c r="B14" s="51">
        <f ca="1">RANDBETWEEN(2,10)</f>
        <v>7</v>
      </c>
      <c r="C14" s="7"/>
      <c r="D14" s="7"/>
      <c r="E14" s="54"/>
      <c r="F14" s="10"/>
      <c r="G14" s="17" t="str">
        <f>IF(AND(E14=""),"",IF(AND(J14),"Richtig!","Leider falsch..."))</f>
        <v/>
      </c>
      <c r="H14" s="15">
        <f ca="1">B13-H13*B14</f>
        <v>4</v>
      </c>
      <c r="I14" s="15"/>
      <c r="J14" s="15" t="b">
        <f ca="1">IF(E14=B14,TRUE())</f>
        <v>0</v>
      </c>
    </row>
    <row r="15" spans="1:10" x14ac:dyDescent="0.25">
      <c r="A15" s="20"/>
    </row>
    <row r="16" spans="1:10" x14ac:dyDescent="0.25">
      <c r="A16" s="55" t="s">
        <v>44</v>
      </c>
      <c r="B16" s="56"/>
      <c r="C16" s="56"/>
      <c r="D16" s="56"/>
      <c r="E16" s="56"/>
      <c r="F16" s="57"/>
    </row>
    <row r="17" spans="1:9" x14ac:dyDescent="0.25">
      <c r="A17" s="58"/>
      <c r="B17" s="59"/>
      <c r="C17" s="59"/>
      <c r="D17" s="59"/>
      <c r="E17" s="59"/>
      <c r="F17" s="60"/>
    </row>
    <row r="18" spans="1:9" x14ac:dyDescent="0.25">
      <c r="A18" s="58" t="s">
        <v>45</v>
      </c>
      <c r="B18" s="59"/>
      <c r="C18" s="59"/>
      <c r="D18" s="59"/>
      <c r="E18" s="59"/>
      <c r="F18" s="60"/>
    </row>
    <row r="19" spans="1:9" x14ac:dyDescent="0.25">
      <c r="A19" s="58"/>
      <c r="B19" s="59"/>
      <c r="C19" s="59"/>
      <c r="D19" s="59"/>
      <c r="E19" s="59"/>
      <c r="F19" s="60"/>
    </row>
    <row r="20" spans="1:9" x14ac:dyDescent="0.25">
      <c r="A20" s="58" t="s">
        <v>46</v>
      </c>
      <c r="B20" s="59"/>
      <c r="C20" s="59"/>
      <c r="D20" s="59"/>
      <c r="E20" s="59"/>
      <c r="F20" s="60"/>
    </row>
    <row r="21" spans="1:9" x14ac:dyDescent="0.25">
      <c r="A21" s="58"/>
      <c r="B21" s="59"/>
      <c r="C21" s="59"/>
      <c r="D21" s="59"/>
      <c r="E21" s="59"/>
      <c r="F21" s="60"/>
    </row>
    <row r="22" spans="1:9" x14ac:dyDescent="0.25">
      <c r="A22" s="61" t="s">
        <v>47</v>
      </c>
      <c r="B22" s="62"/>
      <c r="C22" s="62"/>
      <c r="D22" s="62"/>
      <c r="E22" s="62"/>
      <c r="F22" s="63"/>
    </row>
    <row r="24" spans="1:9" ht="15.6" x14ac:dyDescent="0.25">
      <c r="A24" s="11" t="s">
        <v>48</v>
      </c>
      <c r="B24" s="11"/>
      <c r="C24" s="11"/>
      <c r="D24" s="11"/>
      <c r="E24" s="11"/>
      <c r="F24" s="11"/>
      <c r="G24" s="10" t="str">
        <f>IF(Start!B3="","kein Name!",Start!B3)</f>
        <v>kein Name!</v>
      </c>
      <c r="H24" s="10"/>
    </row>
    <row r="26" spans="1:9" ht="24" customHeight="1" x14ac:dyDescent="0.25">
      <c r="A26" s="9" t="s">
        <v>49</v>
      </c>
      <c r="B26" s="9"/>
      <c r="C26" s="9"/>
      <c r="D26" s="9"/>
      <c r="E26" s="9"/>
      <c r="F26" s="9"/>
    </row>
    <row r="28" spans="1:9" x14ac:dyDescent="0.25">
      <c r="A28" s="10">
        <f ca="1">RANDBETWEEN(1,10)</f>
        <v>5</v>
      </c>
      <c r="B28" s="50">
        <f ca="1">RANDBETWEEN(1,B29-1)</f>
        <v>1</v>
      </c>
      <c r="C28" s="7" t="s">
        <v>7</v>
      </c>
      <c r="D28" s="53"/>
      <c r="E28" s="17"/>
      <c r="F28" s="17" t="str">
        <f>IF(D28="","",IF(AND(H28=D28),"Richtig!","Leider falsch..."))</f>
        <v/>
      </c>
      <c r="H28" s="15">
        <f ca="1">A28*B29+B28</f>
        <v>11</v>
      </c>
      <c r="I28" s="15" t="b">
        <f ca="1">IF(H28=D28,TRUE())</f>
        <v>0</v>
      </c>
    </row>
    <row r="29" spans="1:9" x14ac:dyDescent="0.25">
      <c r="A29" s="10"/>
      <c r="B29" s="51">
        <f ca="1">RANDBETWEEN(2,10)</f>
        <v>2</v>
      </c>
      <c r="C29" s="7"/>
      <c r="D29" s="54"/>
      <c r="F29" s="17" t="str">
        <f>IF(D29="","",IF(AND(H29=D29),"Richtig!","Leider falsch..."))</f>
        <v/>
      </c>
      <c r="H29" s="15">
        <f ca="1">B29</f>
        <v>2</v>
      </c>
      <c r="I29" s="15" t="b">
        <f ca="1">IF(D29=H29,TRUE())</f>
        <v>0</v>
      </c>
    </row>
    <row r="31" spans="1:9" ht="15.6" x14ac:dyDescent="0.25">
      <c r="A31" s="11" t="s">
        <v>50</v>
      </c>
      <c r="B31" s="11"/>
      <c r="C31" s="11"/>
      <c r="D31" s="11"/>
      <c r="E31" s="11"/>
      <c r="F31" s="11"/>
      <c r="G31" s="10" t="str">
        <f>IF(Start!B3="","kein Name!",Start!B3)</f>
        <v>kein Name!</v>
      </c>
      <c r="H31" s="10"/>
    </row>
    <row r="33" spans="1:8" ht="13.05" customHeight="1" x14ac:dyDescent="0.25">
      <c r="A33" s="9" t="s">
        <v>51</v>
      </c>
      <c r="B33" s="9"/>
      <c r="C33" s="9"/>
      <c r="D33" s="9"/>
      <c r="E33" s="9"/>
      <c r="F33" s="9"/>
    </row>
    <row r="35" spans="1:8" x14ac:dyDescent="0.25">
      <c r="A35" s="50">
        <f ca="1">RANDBETWEEN(1,10)</f>
        <v>2</v>
      </c>
      <c r="B35" s="7" t="s">
        <v>52</v>
      </c>
      <c r="C35" s="7">
        <f ca="1">RANDBETWEEN(2,9)</f>
        <v>6</v>
      </c>
      <c r="D35" s="7" t="s">
        <v>53</v>
      </c>
      <c r="E35" s="53"/>
      <c r="F35" s="17" t="str">
        <f>IF(E35="","",IF(AND(H35),"Richtig!","Leider falsch..."))</f>
        <v/>
      </c>
      <c r="H35" s="15" t="b">
        <f ca="1">IF(A35*C35=E35,TRUE())</f>
        <v>0</v>
      </c>
    </row>
    <row r="36" spans="1:8" x14ac:dyDescent="0.25">
      <c r="A36" s="51">
        <f ca="1">RANDBETWEEN(2,10)</f>
        <v>6</v>
      </c>
      <c r="B36" s="7"/>
      <c r="C36" s="7"/>
      <c r="D36" s="7"/>
      <c r="E36" s="54"/>
      <c r="F36" s="17" t="str">
        <f>IF(E36="","",IF(AND(H36),"Richtig!","Leider falsch..."))</f>
        <v/>
      </c>
      <c r="H36" s="15" t="b">
        <f ca="1">IF(A36*C35=E36,TRUE())</f>
        <v>0</v>
      </c>
    </row>
    <row r="38" spans="1:8" ht="15.6" x14ac:dyDescent="0.25">
      <c r="A38" s="11" t="s">
        <v>54</v>
      </c>
      <c r="B38" s="11"/>
      <c r="C38" s="11"/>
      <c r="D38" s="11"/>
      <c r="E38" s="11"/>
      <c r="F38" s="11"/>
      <c r="G38" s="10" t="str">
        <f>IF(Start!B$3="","kein Name!",Start!B$3)</f>
        <v>kein Name!</v>
      </c>
      <c r="H38" s="10"/>
    </row>
    <row r="40" spans="1:8" ht="13.05" customHeight="1" x14ac:dyDescent="0.25">
      <c r="A40" s="9" t="s">
        <v>55</v>
      </c>
      <c r="B40" s="9"/>
      <c r="C40" s="9"/>
      <c r="D40" s="9"/>
      <c r="E40" s="9"/>
      <c r="F40" s="9"/>
    </row>
    <row r="42" spans="1:8" x14ac:dyDescent="0.25">
      <c r="A42" s="50">
        <f ca="1">RANDBETWEEN(1,10)*C42</f>
        <v>63</v>
      </c>
      <c r="B42" s="7" t="s">
        <v>52</v>
      </c>
      <c r="C42" s="7">
        <f ca="1">RANDBETWEEN(2,9)</f>
        <v>7</v>
      </c>
      <c r="D42" s="7" t="s">
        <v>56</v>
      </c>
      <c r="E42" s="53"/>
      <c r="F42" s="17" t="str">
        <f>IF(E42="","",IF(AND(H42),"Richtig!","Leider falsch..."))</f>
        <v/>
      </c>
      <c r="H42" s="15" t="b">
        <f ca="1">IF(A42/C42=E42,TRUE())</f>
        <v>0</v>
      </c>
    </row>
    <row r="43" spans="1:8" x14ac:dyDescent="0.25">
      <c r="A43" s="51">
        <f ca="1">RANDBETWEEN(2,10)*C42</f>
        <v>70</v>
      </c>
      <c r="B43" s="7"/>
      <c r="C43" s="7"/>
      <c r="D43" s="7"/>
      <c r="E43" s="54"/>
      <c r="F43" s="17" t="str">
        <f>IF(E43="","",IF(AND(H43),"Richtig!","Leider falsch..."))</f>
        <v/>
      </c>
      <c r="H43" s="15" t="b">
        <f ca="1">IF(A43/C42=E43,TRUE())</f>
        <v>0</v>
      </c>
    </row>
    <row r="45" spans="1:8" ht="15.6" x14ac:dyDescent="0.25">
      <c r="A45" s="11" t="s">
        <v>57</v>
      </c>
      <c r="B45" s="11"/>
      <c r="C45" s="11"/>
      <c r="D45" s="11"/>
      <c r="E45" s="11"/>
      <c r="F45" s="11"/>
      <c r="G45" s="10" t="str">
        <f>IF(Start!B$3="","kein Name!",Start!B$3)</f>
        <v>kein Name!</v>
      </c>
      <c r="H45" s="10"/>
    </row>
    <row r="47" spans="1:8" x14ac:dyDescent="0.25">
      <c r="A47" t="s">
        <v>58</v>
      </c>
    </row>
    <row r="49" spans="1:11" x14ac:dyDescent="0.25">
      <c r="A49" s="50">
        <f ca="1">RANDBETWEEN(1,10)</f>
        <v>3</v>
      </c>
      <c r="B49" s="7" t="s">
        <v>6</v>
      </c>
      <c r="C49" s="50">
        <f ca="1">RANDBETWEEN(1,10)</f>
        <v>4</v>
      </c>
      <c r="D49" s="7" t="s">
        <v>7</v>
      </c>
      <c r="E49" s="53"/>
      <c r="F49" s="10" t="str">
        <f>IF(OR(E49="",E50=""),"",IF(AND(K49,K50),"Richtig!","Leider falsch..."))</f>
        <v/>
      </c>
      <c r="G49" s="64">
        <f ca="1">GCD(H49:H50)</f>
        <v>54</v>
      </c>
      <c r="H49" s="64">
        <f ca="1">A49*C50+C49*A50</f>
        <v>54</v>
      </c>
      <c r="I49" s="64">
        <f ca="1">H49/G49</f>
        <v>1</v>
      </c>
      <c r="J49" s="64" t="e">
        <f>E49/G50</f>
        <v>#DIV/0!</v>
      </c>
      <c r="K49" s="64" t="e">
        <f ca="1">IF(I49=J49,TRUE())</f>
        <v>#DIV/0!</v>
      </c>
    </row>
    <row r="50" spans="1:11" x14ac:dyDescent="0.25">
      <c r="A50" s="51">
        <f ca="1">RANDBETWEEN(2,10)</f>
        <v>9</v>
      </c>
      <c r="B50" s="7"/>
      <c r="C50" s="51">
        <f ca="1">RANDBETWEEN(2,10)</f>
        <v>6</v>
      </c>
      <c r="D50" s="7"/>
      <c r="E50" s="54"/>
      <c r="F50" s="10"/>
      <c r="G50" s="64">
        <f>GCD(E49:E50)</f>
        <v>0</v>
      </c>
      <c r="H50" s="64">
        <f ca="1">A50*C50</f>
        <v>54</v>
      </c>
      <c r="I50" s="64">
        <f ca="1">H50/G49</f>
        <v>1</v>
      </c>
      <c r="J50" s="64" t="e">
        <f>E50/G50</f>
        <v>#DIV/0!</v>
      </c>
      <c r="K50" s="64" t="e">
        <f ca="1">IF(I50=J50,TRUE())</f>
        <v>#DIV/0!</v>
      </c>
    </row>
    <row r="52" spans="1:11" x14ac:dyDescent="0.25">
      <c r="A52" s="65" t="s">
        <v>59</v>
      </c>
    </row>
    <row r="53" spans="1:11" x14ac:dyDescent="0.25">
      <c r="A53" s="14"/>
      <c r="B53" s="14"/>
      <c r="C53" s="14"/>
      <c r="D53" s="14"/>
      <c r="E53" s="14"/>
    </row>
    <row r="54" spans="1:11" x14ac:dyDescent="0.25">
      <c r="A54" s="14"/>
      <c r="B54" s="14"/>
      <c r="C54" s="14"/>
      <c r="D54" s="14"/>
      <c r="E54" s="14"/>
    </row>
    <row r="56" spans="1:11" ht="15.6" x14ac:dyDescent="0.25">
      <c r="A56" s="11" t="s">
        <v>60</v>
      </c>
      <c r="B56" s="11"/>
      <c r="C56" s="11"/>
      <c r="D56" s="11"/>
      <c r="E56" s="11"/>
      <c r="F56" s="11"/>
      <c r="G56" s="10" t="str">
        <f>IF(Start!B$3="","kein Name!",Start!B$3)</f>
        <v>kein Name!</v>
      </c>
      <c r="H56" s="10"/>
    </row>
    <row r="58" spans="1:11" x14ac:dyDescent="0.25">
      <c r="A58" t="s">
        <v>61</v>
      </c>
    </row>
    <row r="60" spans="1:11" x14ac:dyDescent="0.25">
      <c r="A60" s="50">
        <f ca="1">RANDBETWEEN(1,10)</f>
        <v>10</v>
      </c>
      <c r="B60" s="7" t="s">
        <v>10</v>
      </c>
      <c r="C60" s="50">
        <f ca="1">RANDBETWEEN(1,10)</f>
        <v>7</v>
      </c>
      <c r="D60" s="7" t="s">
        <v>7</v>
      </c>
      <c r="E60" s="53"/>
      <c r="F60" s="10" t="str">
        <f>IF(OR(E60="",E61=""),"",IF(AND(K60,K61),"Richtig!","Leider falsch..."))</f>
        <v/>
      </c>
      <c r="G60" s="64" t="e">
        <f ca="1">GCD(H60:H61)</f>
        <v>#NUM!</v>
      </c>
      <c r="H60" s="64">
        <f ca="1">A60*C61-C60*A61</f>
        <v>-19</v>
      </c>
      <c r="I60" s="64" t="e">
        <f ca="1">H60/G60</f>
        <v>#NUM!</v>
      </c>
      <c r="J60" s="64" t="e">
        <f>E60/G61</f>
        <v>#DIV/0!</v>
      </c>
      <c r="K60" s="64" t="e">
        <f ca="1">IF(I60=J60,TRUE())</f>
        <v>#NUM!</v>
      </c>
    </row>
    <row r="61" spans="1:11" x14ac:dyDescent="0.25">
      <c r="A61" s="51">
        <f ca="1">RANDBETWEEN(2,10)</f>
        <v>7</v>
      </c>
      <c r="B61" s="7"/>
      <c r="C61" s="51">
        <f ca="1">RANDBETWEEN(2,10)</f>
        <v>3</v>
      </c>
      <c r="D61" s="7"/>
      <c r="E61" s="54"/>
      <c r="F61" s="10"/>
      <c r="G61" s="64">
        <f>GCD(E60:E61)</f>
        <v>0</v>
      </c>
      <c r="H61" s="64">
        <f ca="1">A61*C61</f>
        <v>21</v>
      </c>
      <c r="I61" s="64" t="e">
        <f ca="1">H61/G60</f>
        <v>#NUM!</v>
      </c>
      <c r="J61" s="64" t="e">
        <f>E61/G61</f>
        <v>#DIV/0!</v>
      </c>
      <c r="K61" s="64" t="e">
        <f ca="1">IF(I61=J61,TRUE())</f>
        <v>#NUM!</v>
      </c>
    </row>
    <row r="63" spans="1:11" x14ac:dyDescent="0.25">
      <c r="A63" s="65" t="s">
        <v>59</v>
      </c>
    </row>
    <row r="64" spans="1:11" x14ac:dyDescent="0.25">
      <c r="A64" s="14"/>
      <c r="B64" s="14"/>
      <c r="C64" s="14"/>
      <c r="D64" s="14"/>
      <c r="E64" s="14"/>
    </row>
    <row r="65" spans="1:11" x14ac:dyDescent="0.25">
      <c r="A65" s="14"/>
      <c r="B65" s="14"/>
      <c r="C65" s="14"/>
      <c r="D65" s="14"/>
      <c r="E65" s="14"/>
    </row>
    <row r="67" spans="1:11" ht="15.6" x14ac:dyDescent="0.25">
      <c r="A67" s="11" t="s">
        <v>62</v>
      </c>
      <c r="B67" s="11"/>
      <c r="C67" s="11"/>
      <c r="D67" s="11"/>
      <c r="E67" s="11"/>
      <c r="F67" s="11"/>
      <c r="G67" s="10" t="str">
        <f>IF(Start!B$3="","kein Name!",Start!B$3)</f>
        <v>kein Name!</v>
      </c>
      <c r="H67" s="10"/>
    </row>
    <row r="69" spans="1:11" x14ac:dyDescent="0.25">
      <c r="A69" t="s">
        <v>63</v>
      </c>
    </row>
    <row r="71" spans="1:11" x14ac:dyDescent="0.25">
      <c r="A71" s="50">
        <f ca="1">RANDBETWEEN(1,10)</f>
        <v>1</v>
      </c>
      <c r="B71" s="2" t="s">
        <v>8</v>
      </c>
      <c r="C71" s="50">
        <f ca="1">RANDBETWEEN(1,10)</f>
        <v>8</v>
      </c>
      <c r="D71" s="7" t="s">
        <v>7</v>
      </c>
      <c r="E71" s="53"/>
      <c r="F71" s="10" t="str">
        <f>IF(OR(E71="",E72=""),"",IF(AND(K71,K72),"Richtig!","Leider falsch..."))</f>
        <v/>
      </c>
      <c r="G71" s="64">
        <f ca="1">GCD(H71:H72)</f>
        <v>1</v>
      </c>
      <c r="H71" s="64">
        <f ca="1">A71*C71</f>
        <v>8</v>
      </c>
      <c r="I71" s="64">
        <f ca="1">H71/G71</f>
        <v>8</v>
      </c>
      <c r="J71" s="64" t="e">
        <f>E71/G72</f>
        <v>#DIV/0!</v>
      </c>
      <c r="K71" s="64" t="e">
        <f ca="1">IF(I71=J71,TRUE())</f>
        <v>#DIV/0!</v>
      </c>
    </row>
    <row r="72" spans="1:11" x14ac:dyDescent="0.25">
      <c r="A72" s="51">
        <f ca="1">RANDBETWEEN(2,10)</f>
        <v>9</v>
      </c>
      <c r="B72" s="2"/>
      <c r="C72" s="51">
        <f ca="1">RANDBETWEEN(2,10)</f>
        <v>5</v>
      </c>
      <c r="D72" s="7"/>
      <c r="E72" s="54"/>
      <c r="F72" s="10"/>
      <c r="G72" s="64">
        <f>GCD(E71:E72)</f>
        <v>0</v>
      </c>
      <c r="H72" s="64">
        <f ca="1">A72*C72</f>
        <v>45</v>
      </c>
      <c r="I72" s="64">
        <f ca="1">H72/G71</f>
        <v>45</v>
      </c>
      <c r="J72" s="64" t="e">
        <f>E72/G72</f>
        <v>#DIV/0!</v>
      </c>
      <c r="K72" s="64" t="e">
        <f ca="1">IF(I72=J72,TRUE())</f>
        <v>#DIV/0!</v>
      </c>
    </row>
    <row r="74" spans="1:11" x14ac:dyDescent="0.25">
      <c r="A74" s="65" t="s">
        <v>59</v>
      </c>
    </row>
    <row r="75" spans="1:11" x14ac:dyDescent="0.25">
      <c r="A75" s="14"/>
      <c r="B75" s="14"/>
      <c r="C75" s="14"/>
      <c r="D75" s="14"/>
      <c r="E75" s="14"/>
    </row>
    <row r="76" spans="1:11" x14ac:dyDescent="0.25">
      <c r="A76" s="14"/>
      <c r="B76" s="14"/>
      <c r="C76" s="14"/>
      <c r="D76" s="14"/>
      <c r="E76" s="14"/>
    </row>
    <row r="78" spans="1:11" ht="15.6" x14ac:dyDescent="0.25">
      <c r="A78" s="11" t="s">
        <v>64</v>
      </c>
      <c r="B78" s="11"/>
      <c r="C78" s="11"/>
      <c r="D78" s="11"/>
      <c r="E78" s="11"/>
      <c r="F78" s="11"/>
      <c r="G78" s="10" t="str">
        <f>IF(Start!B$3="","kein Name!",Start!B$3)</f>
        <v>kein Name!</v>
      </c>
      <c r="H78" s="10"/>
    </row>
    <row r="80" spans="1:11" x14ac:dyDescent="0.25">
      <c r="A80" t="s">
        <v>65</v>
      </c>
    </row>
    <row r="82" spans="1:11" x14ac:dyDescent="0.25">
      <c r="A82" s="50">
        <f ca="1">RANDBETWEEN(1,10)</f>
        <v>2</v>
      </c>
      <c r="B82" s="2" t="s">
        <v>9</v>
      </c>
      <c r="C82" s="50">
        <f ca="1">RANDBETWEEN(1,10)</f>
        <v>10</v>
      </c>
      <c r="D82" s="7" t="s">
        <v>7</v>
      </c>
      <c r="E82" s="53">
        <f ca="1">A82*C83</f>
        <v>6</v>
      </c>
      <c r="F82" s="10" t="str">
        <f ca="1">IF(OR(E82="",E83=""),"",IF(AND(K82,K83),"Richtig!","Leider falsch..."))</f>
        <v>Richtig!</v>
      </c>
      <c r="G82" s="64">
        <f ca="1">GCD(H82:H83)</f>
        <v>2</v>
      </c>
      <c r="H82" s="64">
        <f ca="1">A82*C83</f>
        <v>6</v>
      </c>
      <c r="I82" s="64">
        <f ca="1">H82/G82</f>
        <v>3</v>
      </c>
      <c r="J82" s="64">
        <f ca="1">E82/G83</f>
        <v>3</v>
      </c>
      <c r="K82" s="64" t="b">
        <f ca="1">IF(I82=J82,TRUE())</f>
        <v>1</v>
      </c>
    </row>
    <row r="83" spans="1:11" x14ac:dyDescent="0.25">
      <c r="A83" s="51">
        <f ca="1">RANDBETWEEN(2,10)</f>
        <v>4</v>
      </c>
      <c r="B83" s="2"/>
      <c r="C83" s="51">
        <f ca="1">RANDBETWEEN(2,10)</f>
        <v>3</v>
      </c>
      <c r="D83" s="7"/>
      <c r="E83" s="54">
        <f ca="1">A83*C82</f>
        <v>40</v>
      </c>
      <c r="F83" s="10"/>
      <c r="G83" s="64">
        <f ca="1">GCD(E82:E83)</f>
        <v>2</v>
      </c>
      <c r="H83" s="64">
        <f ca="1">A83*C82</f>
        <v>40</v>
      </c>
      <c r="I83" s="64">
        <f ca="1">H83/G82</f>
        <v>20</v>
      </c>
      <c r="J83" s="64">
        <f ca="1">E83/G83</f>
        <v>20</v>
      </c>
      <c r="K83" s="64" t="b">
        <f ca="1">IF(I83=J83,TRUE())</f>
        <v>1</v>
      </c>
    </row>
    <row r="85" spans="1:11" x14ac:dyDescent="0.25">
      <c r="A85" s="65" t="s">
        <v>59</v>
      </c>
    </row>
    <row r="86" spans="1:11" x14ac:dyDescent="0.25">
      <c r="A86" s="14"/>
      <c r="B86" s="14"/>
      <c r="C86" s="14"/>
      <c r="D86" s="14"/>
      <c r="E86" s="14"/>
    </row>
    <row r="87" spans="1:11" x14ac:dyDescent="0.25">
      <c r="A87" s="14"/>
      <c r="B87" s="14"/>
      <c r="C87" s="14"/>
      <c r="D87" s="14"/>
      <c r="E87" s="14"/>
    </row>
    <row r="89" spans="1:11" ht="15.6" x14ac:dyDescent="0.25">
      <c r="A89" s="11" t="s">
        <v>66</v>
      </c>
      <c r="B89" s="11"/>
      <c r="C89" s="11"/>
      <c r="D89" s="11"/>
      <c r="E89" s="11"/>
      <c r="F89" s="11"/>
      <c r="G89" s="10" t="str">
        <f>IF(Start!B$3="","kein Name!",Start!B$3)</f>
        <v>kein Name!</v>
      </c>
      <c r="H89" s="10"/>
    </row>
    <row r="91" spans="1:11" ht="12.75" customHeight="1" x14ac:dyDescent="0.25">
      <c r="A91" s="9" t="s">
        <v>67</v>
      </c>
      <c r="B91" s="9"/>
      <c r="C91" s="9"/>
      <c r="D91" s="9"/>
      <c r="E91" s="9"/>
      <c r="F91" s="9"/>
    </row>
    <row r="93" spans="1:11" x14ac:dyDescent="0.25">
      <c r="A93" s="50">
        <f ca="1">RANDBETWEEN(1,10)*G93</f>
        <v>30</v>
      </c>
      <c r="B93" s="7" t="s">
        <v>7</v>
      </c>
      <c r="C93" s="53"/>
      <c r="F93" s="10" t="str">
        <f>IF(OR(C93="",C94=""),"",IF(AND(J93,J94),"Richtig!","Leider falsch..."))</f>
        <v/>
      </c>
      <c r="G93" s="64">
        <f ca="1">RANDBETWEEN(2,5)*RANDBETWEEN(2,5)*RANDBETWEEN(2,5)</f>
        <v>30</v>
      </c>
      <c r="H93" s="64">
        <f ca="1">A93/G95</f>
        <v>1</v>
      </c>
      <c r="I93" s="64" t="e">
        <f>C93/G94</f>
        <v>#DIV/0!</v>
      </c>
      <c r="J93" s="64" t="e">
        <f ca="1">IF(I93=H93,TRUE())</f>
        <v>#DIV/0!</v>
      </c>
    </row>
    <row r="94" spans="1:11" x14ac:dyDescent="0.25">
      <c r="A94" s="51">
        <f ca="1">RANDBETWEEN(2,10)*G93</f>
        <v>240</v>
      </c>
      <c r="B94" s="7"/>
      <c r="C94" s="54"/>
      <c r="F94" s="10"/>
      <c r="G94" s="64">
        <f>GCD(C93:C94)</f>
        <v>0</v>
      </c>
      <c r="H94" s="64">
        <f ca="1">A94/G95</f>
        <v>8</v>
      </c>
      <c r="I94" s="64" t="e">
        <f>C94/G94</f>
        <v>#DIV/0!</v>
      </c>
      <c r="J94" s="64" t="e">
        <f ca="1">IF(H94=I94,TRUE())</f>
        <v>#DIV/0!</v>
      </c>
    </row>
    <row r="95" spans="1:11" x14ac:dyDescent="0.25">
      <c r="G95" s="64">
        <f ca="1">GCD(A93,A94)</f>
        <v>30</v>
      </c>
      <c r="H95" s="64"/>
      <c r="I95" s="64"/>
      <c r="J95" s="64"/>
    </row>
    <row r="96" spans="1:11" x14ac:dyDescent="0.25">
      <c r="A96" s="65" t="s">
        <v>59</v>
      </c>
    </row>
    <row r="97" spans="1:6" x14ac:dyDescent="0.25">
      <c r="A97" s="14"/>
      <c r="B97" s="14"/>
      <c r="C97" s="14"/>
      <c r="D97" s="14"/>
      <c r="E97" s="14"/>
    </row>
    <row r="98" spans="1:6" x14ac:dyDescent="0.25">
      <c r="A98" s="14"/>
      <c r="B98" s="14"/>
      <c r="C98" s="14"/>
      <c r="D98" s="14"/>
      <c r="E98" s="14"/>
    </row>
    <row r="100" spans="1:6" x14ac:dyDescent="0.25">
      <c r="A100" s="66" t="s">
        <v>68</v>
      </c>
      <c r="B100" s="56"/>
      <c r="C100" s="56"/>
      <c r="D100" s="56"/>
      <c r="E100" s="56"/>
      <c r="F100" s="57"/>
    </row>
    <row r="101" spans="1:6" x14ac:dyDescent="0.25">
      <c r="A101" s="58"/>
      <c r="B101" s="59"/>
      <c r="C101" s="59"/>
      <c r="D101" s="59"/>
      <c r="E101" s="59"/>
      <c r="F101" s="60"/>
    </row>
    <row r="102" spans="1:6" x14ac:dyDescent="0.25">
      <c r="A102" s="58" t="s">
        <v>69</v>
      </c>
      <c r="B102" s="59"/>
      <c r="C102" s="59"/>
      <c r="D102" s="59"/>
      <c r="E102" s="59"/>
      <c r="F102" s="60"/>
    </row>
    <row r="103" spans="1:6" x14ac:dyDescent="0.25">
      <c r="A103" s="58" t="s">
        <v>70</v>
      </c>
      <c r="B103" s="59"/>
      <c r="C103" s="59"/>
      <c r="D103" s="59"/>
      <c r="E103" s="59"/>
      <c r="F103" s="60"/>
    </row>
    <row r="104" spans="1:6" x14ac:dyDescent="0.25">
      <c r="A104" s="58" t="s">
        <v>71</v>
      </c>
      <c r="B104" s="59"/>
      <c r="C104" s="59"/>
      <c r="D104" s="59"/>
      <c r="E104" s="59"/>
      <c r="F104" s="60"/>
    </row>
    <row r="105" spans="1:6" x14ac:dyDescent="0.25">
      <c r="A105" s="58"/>
      <c r="B105" s="59"/>
      <c r="C105" s="59"/>
      <c r="D105" s="59"/>
      <c r="E105" s="59"/>
      <c r="F105" s="60"/>
    </row>
    <row r="106" spans="1:6" x14ac:dyDescent="0.25">
      <c r="A106" s="61"/>
      <c r="B106" s="62"/>
      <c r="C106" s="62"/>
      <c r="D106" s="62"/>
      <c r="E106" s="62"/>
      <c r="F106" s="63"/>
    </row>
  </sheetData>
  <mergeCells count="55">
    <mergeCell ref="A89:F89"/>
    <mergeCell ref="G89:H89"/>
    <mergeCell ref="A91:F91"/>
    <mergeCell ref="B93:B94"/>
    <mergeCell ref="F93:F94"/>
    <mergeCell ref="A78:F78"/>
    <mergeCell ref="G78:H78"/>
    <mergeCell ref="B82:B83"/>
    <mergeCell ref="D82:D83"/>
    <mergeCell ref="F82:F83"/>
    <mergeCell ref="A67:F67"/>
    <mergeCell ref="G67:H67"/>
    <mergeCell ref="B71:B72"/>
    <mergeCell ref="D71:D72"/>
    <mergeCell ref="F71:F72"/>
    <mergeCell ref="A56:F56"/>
    <mergeCell ref="G56:H56"/>
    <mergeCell ref="B60:B61"/>
    <mergeCell ref="D60:D61"/>
    <mergeCell ref="F60:F61"/>
    <mergeCell ref="A45:F45"/>
    <mergeCell ref="G45:H45"/>
    <mergeCell ref="B49:B50"/>
    <mergeCell ref="D49:D50"/>
    <mergeCell ref="F49:F50"/>
    <mergeCell ref="A38:F38"/>
    <mergeCell ref="G38:H38"/>
    <mergeCell ref="A40:F40"/>
    <mergeCell ref="B42:B43"/>
    <mergeCell ref="C42:C43"/>
    <mergeCell ref="D42:D43"/>
    <mergeCell ref="A31:F31"/>
    <mergeCell ref="G31:H31"/>
    <mergeCell ref="A33:F33"/>
    <mergeCell ref="B35:B36"/>
    <mergeCell ref="C35:C36"/>
    <mergeCell ref="D35:D36"/>
    <mergeCell ref="A24:F24"/>
    <mergeCell ref="G24:H24"/>
    <mergeCell ref="A26:F26"/>
    <mergeCell ref="A28:A29"/>
    <mergeCell ref="C28:C29"/>
    <mergeCell ref="G8:H8"/>
    <mergeCell ref="A10:F10"/>
    <mergeCell ref="A13:A14"/>
    <mergeCell ref="C13:C14"/>
    <mergeCell ref="D13:D14"/>
    <mergeCell ref="F13:F14"/>
    <mergeCell ref="A1:F1"/>
    <mergeCell ref="G1:H1"/>
    <mergeCell ref="A3:F3"/>
    <mergeCell ref="A5:A6"/>
    <mergeCell ref="C5:C6"/>
    <mergeCell ref="D5:D6"/>
    <mergeCell ref="F5:F6"/>
  </mergeCells>
  <conditionalFormatting sqref="F5 E13:G13 G14 D28:E28 F28:F29 F35:F36 F42:F43 F49:F50 F60:F61 F71:F72 F82:F83 F93">
    <cfRule type="cellIs" dxfId="8" priority="2" operator="equal">
      <formula>"Leider falsch..."</formula>
    </cfRule>
    <cfRule type="cellIs" dxfId="7" priority="3" operator="equal">
      <formula>"Richtig!"</formula>
    </cfRule>
  </conditionalFormatting>
  <conditionalFormatting sqref="G1 G8 G24 G31 G38 G45 G56 G67 G78 G89">
    <cfRule type="cellIs" dxfId="6" priority="4" operator="equal">
      <formula>"kein Name!"</formula>
    </cfRule>
  </conditionalFormatting>
  <pageMargins left="0.78749999999999998" right="0.78749999999999998" top="1.05277777777778" bottom="1.05277777777778" header="0.78749999999999998" footer="0.78749999999999998"/>
  <pageSetup paperSize="9" orientation="portrait" horizontalDpi="300" verticalDpi="300"/>
  <headerFooter>
    <oddHeader>&amp;C&amp;"Times New Roman,Standard"&amp;12&amp;A</oddHeader>
    <oddFooter>&amp;C&amp;"Times New Roman,Standard"&amp;12Seite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8"/>
  <sheetViews>
    <sheetView showGridLines="0" topLeftCell="A51" zoomScaleNormal="100" workbookViewId="0">
      <selection activeCell="A10" sqref="A10"/>
    </sheetView>
  </sheetViews>
  <sheetFormatPr baseColWidth="10" defaultColWidth="11.5546875" defaultRowHeight="13.2" x14ac:dyDescent="0.25"/>
  <cols>
    <col min="1" max="1" width="8.77734375" customWidth="1"/>
    <col min="2" max="2" width="13.21875" customWidth="1"/>
    <col min="4" max="4" width="15.77734375" customWidth="1"/>
    <col min="5" max="5" width="9.44140625" customWidth="1"/>
  </cols>
  <sheetData>
    <row r="1" spans="1:13" ht="15.6" x14ac:dyDescent="0.25">
      <c r="A1" s="11" t="s">
        <v>72</v>
      </c>
      <c r="B1" s="11"/>
      <c r="C1" s="11"/>
      <c r="D1" s="11"/>
      <c r="E1" s="11"/>
      <c r="F1" s="10" t="str">
        <f>IF(Start!B$3="","kein Name!",Start!B$3)</f>
        <v>kein Name!</v>
      </c>
      <c r="G1" s="10"/>
      <c r="L1">
        <v>1</v>
      </c>
      <c r="M1">
        <v>2</v>
      </c>
    </row>
    <row r="2" spans="1:13" x14ac:dyDescent="0.25">
      <c r="L2">
        <v>2</v>
      </c>
      <c r="M2">
        <v>4</v>
      </c>
    </row>
    <row r="3" spans="1:13" x14ac:dyDescent="0.25">
      <c r="A3" t="s">
        <v>73</v>
      </c>
      <c r="D3">
        <f ca="1">G3*H3</f>
        <v>8</v>
      </c>
      <c r="E3" t="s">
        <v>74</v>
      </c>
      <c r="G3" s="15">
        <f ca="1">RANDBETWEEN(2,10)</f>
        <v>2</v>
      </c>
      <c r="H3" s="15">
        <f ca="1">RANDBETWEEN(3,10)</f>
        <v>4</v>
      </c>
      <c r="L3">
        <v>3</v>
      </c>
      <c r="M3">
        <v>8</v>
      </c>
    </row>
    <row r="4" spans="1:13" x14ac:dyDescent="0.25">
      <c r="A4" s="50">
        <f ca="1">G4</f>
        <v>1</v>
      </c>
      <c r="B4" s="1" t="s">
        <v>75</v>
      </c>
      <c r="C4" s="1"/>
      <c r="D4" s="1"/>
      <c r="E4" s="1"/>
      <c r="G4" s="15">
        <f ca="1">RANDBETWEEN(1,G3-1)</f>
        <v>1</v>
      </c>
      <c r="L4">
        <v>4</v>
      </c>
      <c r="M4">
        <v>10</v>
      </c>
    </row>
    <row r="5" spans="1:13" x14ac:dyDescent="0.25">
      <c r="A5" s="51">
        <f ca="1">G3</f>
        <v>2</v>
      </c>
      <c r="B5" s="1"/>
      <c r="C5" s="1"/>
      <c r="D5" s="1"/>
      <c r="E5" s="1"/>
      <c r="L5">
        <v>5</v>
      </c>
      <c r="M5">
        <v>20</v>
      </c>
    </row>
    <row r="7" spans="1:13" x14ac:dyDescent="0.25">
      <c r="A7" t="s">
        <v>76</v>
      </c>
    </row>
    <row r="9" spans="1:13" x14ac:dyDescent="0.25">
      <c r="A9" s="65" t="s">
        <v>77</v>
      </c>
    </row>
    <row r="10" spans="1:13" x14ac:dyDescent="0.25">
      <c r="A10" s="14"/>
      <c r="B10" s="14"/>
      <c r="C10" s="14"/>
      <c r="D10" s="14"/>
      <c r="E10" s="14"/>
    </row>
    <row r="11" spans="1:13" x14ac:dyDescent="0.25">
      <c r="A11" s="14"/>
      <c r="B11" s="14"/>
      <c r="C11" s="14"/>
      <c r="D11" s="14"/>
      <c r="E11" s="14"/>
    </row>
    <row r="12" spans="1:13" x14ac:dyDescent="0.25">
      <c r="A12" s="14"/>
      <c r="B12" s="14"/>
      <c r="C12" s="14"/>
      <c r="D12" s="14"/>
      <c r="E12" s="14"/>
    </row>
    <row r="13" spans="1:13" x14ac:dyDescent="0.25">
      <c r="A13" s="14"/>
      <c r="B13" s="14"/>
      <c r="C13" s="14"/>
      <c r="D13" s="14"/>
      <c r="E13" s="14"/>
    </row>
    <row r="14" spans="1:13" x14ac:dyDescent="0.25">
      <c r="A14" s="14"/>
      <c r="B14" s="14"/>
      <c r="C14" s="14"/>
      <c r="D14" s="14"/>
      <c r="E14" s="14"/>
    </row>
    <row r="15" spans="1:13" x14ac:dyDescent="0.25">
      <c r="A15" s="14"/>
      <c r="B15" s="14"/>
      <c r="C15" s="14"/>
      <c r="D15" s="14"/>
      <c r="E15" s="14"/>
    </row>
    <row r="17" spans="1:9" x14ac:dyDescent="0.25">
      <c r="A17" s="65" t="s">
        <v>78</v>
      </c>
      <c r="C17" s="14"/>
      <c r="D17" t="s">
        <v>79</v>
      </c>
      <c r="E17" s="17" t="str">
        <f>IF(C17="","",IF(F17=C17,"Richtig!","Falsch"))</f>
        <v/>
      </c>
      <c r="F17" s="15">
        <f ca="1">D3/G3*G4</f>
        <v>4</v>
      </c>
    </row>
    <row r="19" spans="1:9" ht="15.6" x14ac:dyDescent="0.25">
      <c r="A19" s="11" t="s">
        <v>80</v>
      </c>
      <c r="B19" s="11"/>
      <c r="C19" s="11"/>
      <c r="D19" s="11"/>
      <c r="E19" s="11"/>
      <c r="F19" s="10" t="str">
        <f>IF(Start!B$3="","kein Name!",Start!B$3)</f>
        <v>kein Name!</v>
      </c>
      <c r="G19" s="10"/>
    </row>
    <row r="21" spans="1:9" x14ac:dyDescent="0.25">
      <c r="A21" t="s">
        <v>81</v>
      </c>
      <c r="C21">
        <f ca="1">I21/G21*G22</f>
        <v>5</v>
      </c>
      <c r="D21" t="s">
        <v>82</v>
      </c>
      <c r="F21" s="15"/>
      <c r="G21" s="15">
        <f ca="1">LOOKUP(RANDBETWEEN(1,5),L1:L5,M1:M5)</f>
        <v>20</v>
      </c>
      <c r="H21" s="15">
        <f ca="1">RANDBETWEEN(H23,I23)</f>
        <v>1</v>
      </c>
      <c r="I21" s="15">
        <f ca="1">G21*H21</f>
        <v>20</v>
      </c>
    </row>
    <row r="22" spans="1:9" x14ac:dyDescent="0.25">
      <c r="A22" t="s">
        <v>83</v>
      </c>
      <c r="E22">
        <f ca="1">I21</f>
        <v>20</v>
      </c>
      <c r="F22" s="15"/>
      <c r="G22" s="15">
        <f ca="1">RANDBETWEEN(1,G21-1)</f>
        <v>5</v>
      </c>
      <c r="H22" s="15">
        <v>10</v>
      </c>
      <c r="I22" s="15">
        <v>35</v>
      </c>
    </row>
    <row r="23" spans="1:9" x14ac:dyDescent="0.25">
      <c r="A23" t="s">
        <v>84</v>
      </c>
      <c r="F23" s="15"/>
      <c r="G23" s="15"/>
      <c r="H23" s="15">
        <f ca="1">ROUNDUP(H22/G21,0)</f>
        <v>1</v>
      </c>
      <c r="I23" s="15">
        <f ca="1">ROUNDDOWN(I22/G21,0)</f>
        <v>1</v>
      </c>
    </row>
    <row r="24" spans="1:9" x14ac:dyDescent="0.25">
      <c r="F24" s="15"/>
      <c r="G24" s="15"/>
      <c r="H24" s="15"/>
    </row>
    <row r="25" spans="1:9" x14ac:dyDescent="0.25">
      <c r="A25" s="65" t="s">
        <v>77</v>
      </c>
      <c r="F25" s="15"/>
      <c r="G25" s="15"/>
      <c r="H25" s="15"/>
    </row>
    <row r="26" spans="1:9" x14ac:dyDescent="0.25">
      <c r="A26" s="14"/>
      <c r="B26" s="14"/>
      <c r="C26" s="14"/>
      <c r="D26" s="14"/>
      <c r="E26" s="14"/>
      <c r="F26" s="15"/>
      <c r="G26" s="15"/>
      <c r="H26" s="15"/>
      <c r="I26" s="15"/>
    </row>
    <row r="27" spans="1:9" x14ac:dyDescent="0.25">
      <c r="A27" s="14"/>
      <c r="B27" s="14"/>
      <c r="C27" s="14"/>
      <c r="D27" s="14"/>
      <c r="E27" s="14"/>
      <c r="F27" s="15"/>
      <c r="G27" s="15"/>
      <c r="H27" s="15"/>
      <c r="I27" s="15"/>
    </row>
    <row r="28" spans="1:9" x14ac:dyDescent="0.25">
      <c r="A28" s="14"/>
      <c r="B28" s="14"/>
      <c r="C28" s="14"/>
      <c r="D28" s="14"/>
      <c r="E28" s="14"/>
      <c r="F28" s="15"/>
      <c r="G28" s="15"/>
      <c r="H28" s="15"/>
      <c r="I28" s="15"/>
    </row>
    <row r="29" spans="1:9" x14ac:dyDescent="0.25">
      <c r="A29" s="14"/>
      <c r="B29" s="14"/>
      <c r="C29" s="14"/>
      <c r="D29" s="14"/>
      <c r="E29" s="14"/>
      <c r="F29" s="15"/>
      <c r="G29" s="15"/>
      <c r="H29" s="15"/>
      <c r="I29" s="15"/>
    </row>
    <row r="30" spans="1:9" x14ac:dyDescent="0.25">
      <c r="A30" s="14"/>
      <c r="B30" s="14"/>
      <c r="C30" s="14"/>
      <c r="D30" s="14"/>
      <c r="E30" s="14"/>
      <c r="F30" s="15"/>
      <c r="G30" s="15"/>
      <c r="H30" s="15"/>
      <c r="I30" s="15"/>
    </row>
    <row r="31" spans="1:9" x14ac:dyDescent="0.25">
      <c r="A31" s="14"/>
      <c r="B31" s="14"/>
      <c r="C31" s="14"/>
      <c r="D31" s="14"/>
      <c r="E31" s="14"/>
      <c r="F31" s="15"/>
      <c r="G31" s="15"/>
      <c r="H31" s="15"/>
      <c r="I31" s="15"/>
    </row>
    <row r="32" spans="1:9" x14ac:dyDescent="0.25">
      <c r="F32" s="15"/>
      <c r="G32" s="15"/>
      <c r="H32" s="15"/>
    </row>
    <row r="33" spans="1:9" x14ac:dyDescent="0.25">
      <c r="A33" s="65" t="s">
        <v>78</v>
      </c>
      <c r="C33" s="14"/>
      <c r="D33" t="s">
        <v>85</v>
      </c>
      <c r="E33" s="17" t="str">
        <f>IF(C33="","",IF(F33=C33,"Richtig!","Falsch"))</f>
        <v/>
      </c>
      <c r="F33" s="15">
        <f ca="1">C21/E22*100</f>
        <v>25</v>
      </c>
      <c r="G33" s="15"/>
      <c r="H33" s="15"/>
      <c r="I33" s="15"/>
    </row>
    <row r="35" spans="1:9" ht="15.6" x14ac:dyDescent="0.25">
      <c r="A35" s="11" t="s">
        <v>86</v>
      </c>
      <c r="B35" s="11"/>
      <c r="C35" s="11"/>
      <c r="D35" s="11"/>
      <c r="E35" s="11"/>
      <c r="F35" s="10" t="str">
        <f>IF(Start!B$3="","kein Name!",Start!B$3)</f>
        <v>kein Name!</v>
      </c>
      <c r="G35" s="10"/>
    </row>
    <row r="37" spans="1:9" x14ac:dyDescent="0.25">
      <c r="A37" t="s">
        <v>87</v>
      </c>
      <c r="C37">
        <f ca="1">RANDBETWEEN(8,20)*20</f>
        <v>240</v>
      </c>
      <c r="D37" t="s">
        <v>88</v>
      </c>
      <c r="E37">
        <f ca="1">RANDBETWEEN(1,19)*5</f>
        <v>90</v>
      </c>
      <c r="F37" t="s">
        <v>89</v>
      </c>
    </row>
    <row r="38" spans="1:9" x14ac:dyDescent="0.25">
      <c r="A38" t="s">
        <v>90</v>
      </c>
    </row>
    <row r="40" spans="1:9" x14ac:dyDescent="0.25">
      <c r="A40" s="65" t="s">
        <v>77</v>
      </c>
    </row>
    <row r="41" spans="1:9" x14ac:dyDescent="0.25">
      <c r="A41" s="14"/>
      <c r="B41" s="14"/>
      <c r="C41" s="14"/>
      <c r="D41" s="14"/>
      <c r="E41" s="14"/>
    </row>
    <row r="42" spans="1:9" x14ac:dyDescent="0.25">
      <c r="A42" s="14"/>
      <c r="B42" s="14"/>
      <c r="C42" s="14"/>
      <c r="D42" s="14"/>
      <c r="E42" s="14"/>
    </row>
    <row r="43" spans="1:9" x14ac:dyDescent="0.25">
      <c r="A43" s="14"/>
      <c r="B43" s="14"/>
      <c r="C43" s="14"/>
      <c r="D43" s="14"/>
      <c r="E43" s="14"/>
    </row>
    <row r="44" spans="1:9" x14ac:dyDescent="0.25">
      <c r="A44" s="14"/>
      <c r="B44" s="14"/>
      <c r="C44" s="14"/>
      <c r="D44" s="14"/>
      <c r="E44" s="14"/>
    </row>
    <row r="45" spans="1:9" x14ac:dyDescent="0.25">
      <c r="A45" s="14"/>
      <c r="B45" s="14"/>
      <c r="C45" s="14"/>
      <c r="D45" s="14"/>
      <c r="E45" s="14"/>
    </row>
    <row r="46" spans="1:9" x14ac:dyDescent="0.25">
      <c r="A46" s="14"/>
      <c r="B46" s="14"/>
      <c r="C46" s="14"/>
      <c r="D46" s="14"/>
      <c r="E46" s="14"/>
    </row>
    <row r="48" spans="1:9" x14ac:dyDescent="0.25">
      <c r="A48" s="65" t="s">
        <v>91</v>
      </c>
      <c r="B48" t="s">
        <v>92</v>
      </c>
      <c r="C48" s="14"/>
      <c r="D48" t="s">
        <v>93</v>
      </c>
      <c r="E48" s="17" t="str">
        <f>IF(C48="","",IF(F48=C48,"Richtig!","Falsch"))</f>
        <v/>
      </c>
      <c r="F48" s="15">
        <f ca="1">(100-E37)*C37/100</f>
        <v>24</v>
      </c>
    </row>
    <row r="50" spans="1:7" ht="15.6" x14ac:dyDescent="0.25">
      <c r="A50" s="11" t="s">
        <v>94</v>
      </c>
      <c r="B50" s="11"/>
      <c r="C50" s="11"/>
      <c r="D50" s="11"/>
      <c r="E50" s="11"/>
      <c r="F50" s="10" t="str">
        <f>IF(Start!B$3="","kein Name!",Start!B$3)</f>
        <v>kein Name!</v>
      </c>
      <c r="G50" s="10"/>
    </row>
    <row r="52" spans="1:7" x14ac:dyDescent="0.25">
      <c r="A52" t="s">
        <v>95</v>
      </c>
      <c r="D52">
        <f ca="1">RANDBETWEEN(10,30)*F53</f>
        <v>150</v>
      </c>
      <c r="E52" t="s">
        <v>96</v>
      </c>
      <c r="F52" s="15">
        <f ca="1">RANDBETWEEN(2,10)</f>
        <v>7</v>
      </c>
    </row>
    <row r="53" spans="1:7" x14ac:dyDescent="0.25">
      <c r="A53" s="1" t="s">
        <v>97</v>
      </c>
      <c r="B53" s="1"/>
      <c r="C53" s="50">
        <f ca="1">F53</f>
        <v>5</v>
      </c>
      <c r="D53" s="7" t="s">
        <v>98</v>
      </c>
      <c r="F53" s="15">
        <f ca="1">RANDBETWEEN(1,F52-1)</f>
        <v>5</v>
      </c>
    </row>
    <row r="54" spans="1:7" x14ac:dyDescent="0.25">
      <c r="A54" s="1"/>
      <c r="B54" s="1"/>
      <c r="C54" s="51">
        <f ca="1">F52</f>
        <v>7</v>
      </c>
      <c r="D54" s="7"/>
    </row>
    <row r="55" spans="1:7" x14ac:dyDescent="0.25">
      <c r="A55" t="s">
        <v>99</v>
      </c>
    </row>
    <row r="56" spans="1:7" x14ac:dyDescent="0.25">
      <c r="A56" t="s">
        <v>100</v>
      </c>
    </row>
    <row r="58" spans="1:7" x14ac:dyDescent="0.25">
      <c r="A58" s="65" t="s">
        <v>77</v>
      </c>
    </row>
    <row r="59" spans="1:7" x14ac:dyDescent="0.25">
      <c r="A59" s="14"/>
      <c r="B59" s="14"/>
      <c r="C59" s="14"/>
      <c r="D59" s="14"/>
      <c r="E59" s="14"/>
    </row>
    <row r="60" spans="1:7" x14ac:dyDescent="0.25">
      <c r="A60" s="14"/>
      <c r="B60" s="14"/>
      <c r="C60" s="14"/>
      <c r="D60" s="14"/>
      <c r="E60" s="14"/>
    </row>
    <row r="61" spans="1:7" x14ac:dyDescent="0.25">
      <c r="A61" s="14"/>
      <c r="B61" s="14"/>
      <c r="C61" s="14"/>
      <c r="D61" s="14"/>
      <c r="E61" s="14"/>
    </row>
    <row r="62" spans="1:7" x14ac:dyDescent="0.25">
      <c r="A62" s="14"/>
      <c r="B62" s="14"/>
      <c r="C62" s="14"/>
      <c r="D62" s="14"/>
      <c r="E62" s="14"/>
    </row>
    <row r="63" spans="1:7" x14ac:dyDescent="0.25">
      <c r="A63" s="14"/>
      <c r="B63" s="14"/>
      <c r="C63" s="14"/>
      <c r="D63" s="14"/>
      <c r="E63" s="14"/>
    </row>
    <row r="64" spans="1:7" x14ac:dyDescent="0.25">
      <c r="A64" s="14"/>
      <c r="B64" s="14"/>
      <c r="C64" s="14"/>
      <c r="D64" s="14"/>
      <c r="E64" s="14"/>
    </row>
    <row r="66" spans="1:6" x14ac:dyDescent="0.25">
      <c r="A66" s="65" t="s">
        <v>91</v>
      </c>
      <c r="B66" t="s">
        <v>101</v>
      </c>
      <c r="C66" s="14"/>
      <c r="D66" t="s">
        <v>102</v>
      </c>
      <c r="E66" s="17" t="str">
        <f>IF(C66="","",IF(F66=C66,"Richtig!","Falsch"))</f>
        <v/>
      </c>
      <c r="F66" s="15">
        <f ca="1">D52/F53*F52</f>
        <v>210</v>
      </c>
    </row>
    <row r="67" spans="1:6" x14ac:dyDescent="0.25">
      <c r="A67" t="s">
        <v>103</v>
      </c>
      <c r="C67" s="14"/>
      <c r="D67" t="s">
        <v>96</v>
      </c>
      <c r="E67" s="17" t="str">
        <f>IF(C67="","",IF(F67=C67,"Richtig!","Falsch"))</f>
        <v/>
      </c>
      <c r="F67" s="15">
        <f ca="1">F66-D52</f>
        <v>60</v>
      </c>
    </row>
    <row r="68" spans="1:6" x14ac:dyDescent="0.25">
      <c r="A68" t="s">
        <v>104</v>
      </c>
    </row>
  </sheetData>
  <sheetProtection sheet="1" objects="1" scenarios="1"/>
  <mergeCells count="11">
    <mergeCell ref="A35:E35"/>
    <mergeCell ref="F35:G35"/>
    <mergeCell ref="A50:E50"/>
    <mergeCell ref="F50:G50"/>
    <mergeCell ref="A53:B54"/>
    <mergeCell ref="D53:D54"/>
    <mergeCell ref="A1:E1"/>
    <mergeCell ref="F1:G1"/>
    <mergeCell ref="B4:E5"/>
    <mergeCell ref="A19:E19"/>
    <mergeCell ref="F19:G19"/>
  </mergeCells>
  <conditionalFormatting sqref="E17 E33 E48 E66:E67">
    <cfRule type="cellIs" dxfId="5" priority="2" operator="equal">
      <formula>"Falsch"</formula>
    </cfRule>
    <cfRule type="cellIs" dxfId="4" priority="3" operator="equal">
      <formula>"Richtig!"</formula>
    </cfRule>
  </conditionalFormatting>
  <conditionalFormatting sqref="F1 F19 F35 F50">
    <cfRule type="cellIs" dxfId="3" priority="4" operator="equal">
      <formula>"kein Name!"</formula>
    </cfRule>
  </conditionalFormatting>
  <pageMargins left="0.78749999999999998" right="0.78749999999999998" top="1.05277777777778" bottom="1.05277777777778" header="0.78749999999999998" footer="0.78749999999999998"/>
  <pageSetup paperSize="9" orientation="portrait" horizontalDpi="300" verticalDpi="300"/>
  <headerFooter>
    <oddHeader>&amp;C&amp;"Times New Roman,Standard"&amp;12&amp;A</oddHeader>
    <oddFooter>&amp;C&amp;"Times New Roman,Standard"&amp;12Seite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1"/>
  <sheetViews>
    <sheetView showGridLines="0" topLeftCell="A30" zoomScaleNormal="100" workbookViewId="0">
      <selection activeCell="F13" sqref="F13"/>
    </sheetView>
  </sheetViews>
  <sheetFormatPr baseColWidth="10" defaultColWidth="11.5546875" defaultRowHeight="13.2" x14ac:dyDescent="0.25"/>
  <cols>
    <col min="1" max="1" width="14" customWidth="1"/>
    <col min="4" max="4" width="14.109375" customWidth="1"/>
  </cols>
  <sheetData>
    <row r="1" spans="1:7" ht="15.6" x14ac:dyDescent="0.25">
      <c r="A1" s="11" t="s">
        <v>105</v>
      </c>
      <c r="B1" s="11"/>
      <c r="C1" s="11"/>
      <c r="D1" s="11"/>
      <c r="E1" s="11"/>
      <c r="F1" s="10" t="str">
        <f>IF(Start!B$3="","kein Name!",Start!B$3)</f>
        <v>kein Name!</v>
      </c>
      <c r="G1" s="10"/>
    </row>
    <row r="2" spans="1:7" ht="15.6" x14ac:dyDescent="0.25">
      <c r="A2" s="16"/>
    </row>
    <row r="3" spans="1:7" x14ac:dyDescent="0.25">
      <c r="A3" t="s">
        <v>106</v>
      </c>
    </row>
    <row r="4" spans="1:7" x14ac:dyDescent="0.25">
      <c r="A4">
        <f ca="1">G4</f>
        <v>13458</v>
      </c>
      <c r="B4" t="s">
        <v>107</v>
      </c>
      <c r="G4" s="15">
        <f ca="1">RANDBETWEEN(10000,25000)</f>
        <v>13458</v>
      </c>
    </row>
    <row r="5" spans="1:7" x14ac:dyDescent="0.25">
      <c r="A5" t="s">
        <v>108</v>
      </c>
      <c r="G5" s="15">
        <f ca="1">RANDBETWEEN(800,1200)*5</f>
        <v>5705</v>
      </c>
    </row>
    <row r="6" spans="1:7" x14ac:dyDescent="0.25">
      <c r="A6" t="s">
        <v>109</v>
      </c>
      <c r="C6">
        <f ca="1">G6</f>
        <v>2400</v>
      </c>
      <c r="D6" t="s">
        <v>110</v>
      </c>
      <c r="G6" s="15">
        <f ca="1">RANDBETWEEN(10,30)*100</f>
        <v>2400</v>
      </c>
    </row>
    <row r="7" spans="1:7" x14ac:dyDescent="0.25">
      <c r="A7" t="s">
        <v>111</v>
      </c>
      <c r="C7">
        <f ca="1">G4+G5-G6</f>
        <v>16763</v>
      </c>
      <c r="D7" t="s">
        <v>112</v>
      </c>
    </row>
    <row r="9" spans="1:7" x14ac:dyDescent="0.25">
      <c r="A9" t="s">
        <v>113</v>
      </c>
    </row>
    <row r="11" spans="1:7" x14ac:dyDescent="0.25">
      <c r="A11" s="65" t="s">
        <v>77</v>
      </c>
    </row>
    <row r="12" spans="1:7" x14ac:dyDescent="0.25">
      <c r="A12" s="14"/>
      <c r="B12" s="14"/>
      <c r="C12" s="14"/>
      <c r="D12" s="14"/>
      <c r="E12" s="14"/>
    </row>
    <row r="13" spans="1:7" x14ac:dyDescent="0.25">
      <c r="A13" s="14"/>
      <c r="B13" s="14"/>
      <c r="C13" s="14"/>
      <c r="D13" s="14"/>
      <c r="E13" s="14"/>
    </row>
    <row r="14" spans="1:7" x14ac:dyDescent="0.25">
      <c r="A14" s="14"/>
      <c r="B14" s="14"/>
      <c r="C14" s="14"/>
      <c r="D14" s="14"/>
      <c r="E14" s="14"/>
    </row>
    <row r="15" spans="1:7" x14ac:dyDescent="0.25">
      <c r="A15" s="14"/>
      <c r="B15" s="14"/>
      <c r="C15" s="14"/>
      <c r="D15" s="14"/>
      <c r="E15" s="14"/>
    </row>
    <row r="16" spans="1:7" x14ac:dyDescent="0.25">
      <c r="A16" s="14"/>
      <c r="B16" s="14"/>
      <c r="C16" s="14"/>
      <c r="D16" s="14"/>
      <c r="E16" s="14"/>
    </row>
    <row r="17" spans="1:11" x14ac:dyDescent="0.25">
      <c r="A17" s="14"/>
      <c r="B17" s="14"/>
      <c r="C17" s="14"/>
      <c r="D17" s="14"/>
      <c r="E17" s="14"/>
    </row>
    <row r="19" spans="1:11" x14ac:dyDescent="0.25">
      <c r="A19" s="65" t="s">
        <v>114</v>
      </c>
      <c r="D19" s="14"/>
      <c r="E19" s="67" t="s">
        <v>115</v>
      </c>
      <c r="F19" s="17" t="str">
        <f>IF(D19="","",IF(G19=D19,"Richtig!","Falsch"))</f>
        <v/>
      </c>
      <c r="G19" s="15">
        <f ca="1">G5</f>
        <v>5705</v>
      </c>
      <c r="H19" s="15">
        <v>1</v>
      </c>
      <c r="I19" s="15">
        <v>6</v>
      </c>
      <c r="J19" s="15">
        <v>1</v>
      </c>
      <c r="K19" s="15">
        <v>50</v>
      </c>
    </row>
    <row r="20" spans="1:11" x14ac:dyDescent="0.25">
      <c r="H20" s="15">
        <v>2</v>
      </c>
      <c r="I20" s="15">
        <v>9</v>
      </c>
      <c r="J20" s="15">
        <v>2</v>
      </c>
      <c r="K20" s="15">
        <v>100</v>
      </c>
    </row>
    <row r="21" spans="1:11" ht="15.6" x14ac:dyDescent="0.25">
      <c r="A21" s="11" t="s">
        <v>116</v>
      </c>
      <c r="B21" s="11"/>
      <c r="C21" s="11"/>
      <c r="D21" s="11"/>
      <c r="E21" s="11"/>
      <c r="F21" s="10" t="str">
        <f>IF(Start!B$3="","kein Name!",Start!B$3)</f>
        <v>kein Name!</v>
      </c>
      <c r="G21" s="10"/>
      <c r="H21" s="15">
        <v>3</v>
      </c>
      <c r="I21" s="15">
        <v>12</v>
      </c>
      <c r="J21" s="15"/>
      <c r="K21" s="15"/>
    </row>
    <row r="22" spans="1:11" x14ac:dyDescent="0.25">
      <c r="H22" s="15">
        <v>4</v>
      </c>
      <c r="I22" s="15">
        <v>20</v>
      </c>
      <c r="J22" s="15"/>
      <c r="K22" s="15"/>
    </row>
    <row r="23" spans="1:11" x14ac:dyDescent="0.25">
      <c r="A23" t="s">
        <v>117</v>
      </c>
      <c r="E23">
        <f ca="1">LOOKUP(H24,H19:H23,I19:I23)</f>
        <v>20</v>
      </c>
      <c r="F23" t="s">
        <v>118</v>
      </c>
      <c r="H23" s="15">
        <v>5</v>
      </c>
      <c r="I23" s="15">
        <v>24</v>
      </c>
      <c r="J23" s="15"/>
      <c r="K23" s="15"/>
    </row>
    <row r="24" spans="1:11" x14ac:dyDescent="0.25">
      <c r="A24" s="68">
        <f ca="1">RANDBETWEEN(200,400)/100</f>
        <v>3.83</v>
      </c>
      <c r="B24" t="s">
        <v>119</v>
      </c>
      <c r="D24">
        <f ca="1">RANDBETWEEN(10,20)</f>
        <v>10</v>
      </c>
      <c r="E24" t="s">
        <v>120</v>
      </c>
      <c r="H24" s="15">
        <f ca="1">RANDBETWEEN(1,5)</f>
        <v>4</v>
      </c>
      <c r="I24" s="15"/>
      <c r="J24" s="15"/>
      <c r="K24" s="15"/>
    </row>
    <row r="25" spans="1:11" x14ac:dyDescent="0.25">
      <c r="A25" s="68">
        <f ca="1">RANDBETWEEN(3,7)*30/100</f>
        <v>2.1</v>
      </c>
      <c r="B25" t="s">
        <v>121</v>
      </c>
    </row>
    <row r="26" spans="1:11" x14ac:dyDescent="0.25">
      <c r="A26" t="s">
        <v>122</v>
      </c>
    </row>
    <row r="27" spans="1:11" x14ac:dyDescent="0.25">
      <c r="A27">
        <f ca="1">RANDBETWEEN(2,4)</f>
        <v>2</v>
      </c>
      <c r="B27" t="s">
        <v>123</v>
      </c>
      <c r="E27">
        <f ca="1">RANDBETWEEN(2,E23-1)</f>
        <v>2</v>
      </c>
      <c r="F27" t="s">
        <v>124</v>
      </c>
      <c r="H27" s="15">
        <f ca="1">RANDBETWEEN(3,6)</f>
        <v>3</v>
      </c>
      <c r="I27" s="15"/>
      <c r="J27" s="15"/>
      <c r="K27" s="15"/>
    </row>
    <row r="28" spans="1:11" x14ac:dyDescent="0.25">
      <c r="A28" t="s">
        <v>125</v>
      </c>
      <c r="E28">
        <f ca="1">LOOKUP(RANDBETWEEN(1,2),J19:J20,K19:K20)</f>
        <v>100</v>
      </c>
      <c r="F28" t="s">
        <v>126</v>
      </c>
      <c r="H28" s="69">
        <f ca="1">A24</f>
        <v>3.83</v>
      </c>
      <c r="I28" s="69">
        <f ca="1">A25</f>
        <v>2.1</v>
      </c>
      <c r="J28" s="15">
        <f ca="1">E23*D24/100</f>
        <v>2</v>
      </c>
      <c r="K28" s="15">
        <f ca="1">SUM(H28:J28)</f>
        <v>7.93</v>
      </c>
    </row>
    <row r="29" spans="1:11" x14ac:dyDescent="0.25">
      <c r="A29" t="s">
        <v>127</v>
      </c>
      <c r="B29" s="68">
        <f ca="1">E28-J31</f>
        <v>84.210000000000008</v>
      </c>
      <c r="C29" t="s">
        <v>128</v>
      </c>
      <c r="H29" s="15">
        <f ca="1">H27*K28</f>
        <v>23.79</v>
      </c>
      <c r="I29" s="15"/>
      <c r="J29" s="15"/>
      <c r="K29" s="15"/>
    </row>
    <row r="30" spans="1:11" x14ac:dyDescent="0.25">
      <c r="H30" s="15">
        <f ca="1">(A27-1)*(I28+J28)</f>
        <v>4.0999999999999996</v>
      </c>
      <c r="I30" s="15">
        <f ca="1">H30+I28+J28</f>
        <v>8.1999999999999993</v>
      </c>
      <c r="J30" s="15"/>
      <c r="K30" s="15"/>
    </row>
    <row r="31" spans="1:11" x14ac:dyDescent="0.25">
      <c r="A31" t="s">
        <v>129</v>
      </c>
      <c r="H31" s="15">
        <f ca="1">(E23-E27)*D24/100</f>
        <v>1.8</v>
      </c>
      <c r="I31" s="15">
        <f ca="1">H30+H31+A25</f>
        <v>8</v>
      </c>
      <c r="J31" s="15">
        <f ca="1">H29-I31</f>
        <v>15.79</v>
      </c>
      <c r="K31" s="15"/>
    </row>
    <row r="33" spans="1:11" x14ac:dyDescent="0.25">
      <c r="A33" s="65" t="s">
        <v>77</v>
      </c>
      <c r="H33" s="15">
        <f ca="1">I30-H31</f>
        <v>6.3999999999999995</v>
      </c>
      <c r="I33" s="15"/>
      <c r="J33" s="15"/>
      <c r="K33" s="15"/>
    </row>
    <row r="34" spans="1:11" x14ac:dyDescent="0.25">
      <c r="A34" s="14"/>
      <c r="B34" s="14"/>
      <c r="C34" s="14"/>
      <c r="D34" s="14"/>
      <c r="E34" s="14"/>
    </row>
    <row r="35" spans="1:11" x14ac:dyDescent="0.25">
      <c r="A35" s="14"/>
      <c r="B35" s="14"/>
      <c r="C35" s="14"/>
      <c r="D35" s="14"/>
      <c r="E35" s="14"/>
    </row>
    <row r="36" spans="1:11" x14ac:dyDescent="0.25">
      <c r="A36" s="14"/>
      <c r="B36" s="14"/>
      <c r="C36" s="14"/>
      <c r="D36" s="14"/>
      <c r="E36" s="14"/>
    </row>
    <row r="37" spans="1:11" x14ac:dyDescent="0.25">
      <c r="A37" s="14"/>
      <c r="B37" s="14"/>
      <c r="C37" s="14"/>
      <c r="D37" s="14"/>
      <c r="E37" s="14"/>
    </row>
    <row r="38" spans="1:11" x14ac:dyDescent="0.25">
      <c r="A38" s="14"/>
      <c r="B38" s="14"/>
      <c r="C38" s="14"/>
      <c r="D38" s="14"/>
      <c r="E38" s="14"/>
    </row>
    <row r="39" spans="1:11" x14ac:dyDescent="0.25">
      <c r="A39" s="14"/>
      <c r="B39" s="14"/>
      <c r="C39" s="14"/>
      <c r="D39" s="14"/>
      <c r="E39" s="14"/>
    </row>
    <row r="41" spans="1:11" x14ac:dyDescent="0.25">
      <c r="A41" s="65" t="s">
        <v>130</v>
      </c>
      <c r="C41" s="14"/>
      <c r="D41" t="s">
        <v>131</v>
      </c>
      <c r="E41" s="67"/>
      <c r="F41" s="17" t="str">
        <f>IF(C41="","",IF(G41=C41,"Richtig!","Falsch"))</f>
        <v/>
      </c>
      <c r="G41" s="15">
        <f ca="1">H27</f>
        <v>3</v>
      </c>
    </row>
  </sheetData>
  <sheetProtection sheet="1" objects="1" scenarios="1"/>
  <mergeCells count="4">
    <mergeCell ref="A1:E1"/>
    <mergeCell ref="F1:G1"/>
    <mergeCell ref="A21:E21"/>
    <mergeCell ref="F21:G21"/>
  </mergeCells>
  <conditionalFormatting sqref="E19:F19 E41:F41">
    <cfRule type="cellIs" dxfId="2" priority="2" operator="equal">
      <formula>"Falsch"</formula>
    </cfRule>
    <cfRule type="cellIs" dxfId="1" priority="3" operator="equal">
      <formula>"Richtig!"</formula>
    </cfRule>
  </conditionalFormatting>
  <conditionalFormatting sqref="F1:F2 F21">
    <cfRule type="cellIs" dxfId="0" priority="4" operator="equal">
      <formula>"kein Name!"</formula>
    </cfRule>
  </conditionalFormatting>
  <pageMargins left="0.78749999999999998" right="0.78749999999999998" top="1.05277777777778" bottom="1.05277777777778" header="0.78749999999999998" footer="0.78749999999999998"/>
  <pageSetup paperSize="9" orientation="portrait" horizontalDpi="300" verticalDpi="300"/>
  <headerFooter>
    <oddHeader>&amp;C&amp;"Times New Roman,Standard"&amp;12&amp;A</oddHeader>
    <oddFooter>&amp;C&amp;"Times New Roman,Standard"&amp;12Seite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Start</vt:lpstr>
      <vt:lpstr>1 Einfache Rechnungen</vt:lpstr>
      <vt:lpstr>2 Gleichungen</vt:lpstr>
      <vt:lpstr>3 Rechnung</vt:lpstr>
      <vt:lpstr>4 Brüche</vt:lpstr>
      <vt:lpstr>5 Textaufgaben Brüche</vt:lpstr>
      <vt:lpstr>Textaufgaben nat. Zahlen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Thomas Klein</cp:lastModifiedBy>
  <cp:revision>37</cp:revision>
  <dcterms:created xsi:type="dcterms:W3CDTF">2021-12-08T23:47:26Z</dcterms:created>
  <dcterms:modified xsi:type="dcterms:W3CDTF">2026-06-16T07:20:02Z</dcterms:modified>
  <dc:language>de-DE</dc:language>
</cp:coreProperties>
</file>